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sv1\020 総務課\R8\90～財政係（契約財産分）\106工事入札\03事後審査型一般競争入札\54事後審査型一般競争入札53_東御市防災倉庫新築工事\53HP\"/>
    </mc:Choice>
  </mc:AlternateContent>
  <xr:revisionPtr revIDLastSave="0" documentId="13_ncr:1_{E07735E7-759D-4144-BFA7-585151258107}" xr6:coauthVersionLast="47" xr6:coauthVersionMax="47" xr10:uidLastSave="{00000000-0000-0000-0000-000000000000}"/>
  <bookViews>
    <workbookView xWindow="28680" yWindow="-120" windowWidth="29040" windowHeight="17520" tabRatio="923" xr2:uid="{00000000-000D-0000-FFFF-FFFF00000000}"/>
  </bookViews>
  <sheets>
    <sheet name="表紙" sheetId="1" r:id="rId1"/>
    <sheet name="総括表" sheetId="63" r:id="rId2"/>
    <sheet name="種目内訳" sheetId="65" r:id="rId3"/>
    <sheet name="科目内訳" sheetId="66" r:id="rId4"/>
    <sheet name="A.細目内訳" sheetId="67" r:id="rId5"/>
    <sheet name="B.細目内訳" sheetId="75" r:id="rId6"/>
    <sheet name="C.細目内訳" sheetId="69" r:id="rId7"/>
    <sheet name="B.別紙明細" sheetId="76" r:id="rId8"/>
    <sheet name="見積比較表(例)" sheetId="51" state="hidden" r:id="rId9"/>
    <sheet name="動力盤労務" sheetId="54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" localSheetId="7">#REF!</definedName>
    <definedName name="_">#REF!</definedName>
    <definedName name="__1Print_Area_02">[1]台帳!$A$1:$G$56</definedName>
    <definedName name="__XJ01">#REF!</definedName>
    <definedName name="__XJ02">#REF!</definedName>
    <definedName name="__XJ11">#REF!</definedName>
    <definedName name="__XJ12">#REF!</definedName>
    <definedName name="__XJ13">#REF!</definedName>
    <definedName name="__XJ14">#REF!</definedName>
    <definedName name="__XJ15">#REF!</definedName>
    <definedName name="__XJ16">#REF!</definedName>
    <definedName name="__XJ17">#REF!</definedName>
    <definedName name="_1Print_Area_02">[1]台帳!$A$1:$G$56</definedName>
    <definedName name="_1枚目" localSheetId="7">#REF!</definedName>
    <definedName name="_1枚目">#REF!</definedName>
    <definedName name="_2枚目" localSheetId="7">#REF!</definedName>
    <definedName name="_2枚目">#REF!</definedName>
    <definedName name="_E" localSheetId="7">[2]配水池築造!$B$45</definedName>
    <definedName name="_E">[3]配水池築造!$B$45</definedName>
    <definedName name="_Fill" localSheetId="9" hidden="1">#REF!</definedName>
    <definedName name="_Fill" hidden="1">#REF!</definedName>
    <definedName name="_Key1" localSheetId="9" hidden="1">#REF!</definedName>
    <definedName name="_Key1" hidden="1">#REF!</definedName>
    <definedName name="_Key2" localSheetId="9" hidden="1">#REF!</definedName>
    <definedName name="_Key2" hidden="1">#REF!</definedName>
    <definedName name="_Order1" hidden="1">255</definedName>
    <definedName name="_Order2" hidden="1">0</definedName>
    <definedName name="_Regression_Int" hidden="1">1</definedName>
    <definedName name="_Sort" localSheetId="9" hidden="1">#REF!</definedName>
    <definedName name="_Sort" hidden="1">#REF!</definedName>
    <definedName name="_XJ01" localSheetId="7">#REF!</definedName>
    <definedName name="_XJ01">#REF!</definedName>
    <definedName name="_XJ02" localSheetId="7">#REF!</definedName>
    <definedName name="_XJ02">#REF!</definedName>
    <definedName name="_XJ11" localSheetId="7">#REF!</definedName>
    <definedName name="_XJ11">#REF!</definedName>
    <definedName name="_XJ12" localSheetId="7">#REF!</definedName>
    <definedName name="_XJ12">#REF!</definedName>
    <definedName name="_XJ13" localSheetId="7">#REF!</definedName>
    <definedName name="_XJ13">#REF!</definedName>
    <definedName name="_XJ14" localSheetId="7">#REF!</definedName>
    <definedName name="_XJ14">#REF!</definedName>
    <definedName name="_XJ15" localSheetId="7">#REF!</definedName>
    <definedName name="_XJ15">#REF!</definedName>
    <definedName name="_XJ16" localSheetId="7">#REF!</definedName>
    <definedName name="_XJ16">#REF!</definedName>
    <definedName name="_XJ17" localSheetId="7">#REF!</definedName>
    <definedName name="_XJ17">#REF!</definedName>
    <definedName name="\0" localSheetId="7">#REF!</definedName>
    <definedName name="\0">#REF!</definedName>
    <definedName name="\a" localSheetId="4">#REF!</definedName>
    <definedName name="\a" localSheetId="5">#REF!</definedName>
    <definedName name="\a" localSheetId="7">#REF!</definedName>
    <definedName name="\a" localSheetId="6">#REF!</definedName>
    <definedName name="\a" localSheetId="3">#REF!</definedName>
    <definedName name="\a" localSheetId="2">#REF!</definedName>
    <definedName name="\a">#REF!</definedName>
    <definedName name="\b">#REF!</definedName>
    <definedName name="\c">[4]照明!$U$56</definedName>
    <definedName name="\e">[4]照明!$W$56</definedName>
    <definedName name="\g" localSheetId="7">#REF!</definedName>
    <definedName name="\g">#REF!</definedName>
    <definedName name="\i" localSheetId="7">#REF!</definedName>
    <definedName name="\i">#REF!</definedName>
    <definedName name="\k">#REF!</definedName>
    <definedName name="\p" localSheetId="7">#REF!</definedName>
    <definedName name="\p">#REF!</definedName>
    <definedName name="\s">#REF!</definedName>
    <definedName name="【その他】" localSheetId="7">#REF!</definedName>
    <definedName name="【その他】">#REF!</definedName>
    <definedName name="【機械損料】" localSheetId="7">#REF!</definedName>
    <definedName name="【機械損料】">#REF!</definedName>
    <definedName name="【建設物価】" localSheetId="7">#REF!</definedName>
    <definedName name="【建設物価】">#REF!</definedName>
    <definedName name="【見_積】" localSheetId="7">#REF!</definedName>
    <definedName name="【見_積】">#REF!</definedName>
    <definedName name="【資材単価】" localSheetId="7">#REF!</definedName>
    <definedName name="【資材単価】">#REF!</definedName>
    <definedName name="【新規コード】" localSheetId="7">#REF!</definedName>
    <definedName name="【新規コード】">#REF!</definedName>
    <definedName name="【新規単価表】" localSheetId="7">#REF!</definedName>
    <definedName name="【新規単価表】">#REF!</definedName>
    <definedName name="Ⅲ期工事" localSheetId="7">#REF!</definedName>
    <definedName name="Ⅲ期工事">#REF!</definedName>
    <definedName name="a">#REF!</definedName>
    <definedName name="A_一般管理費率" localSheetId="7">#REF!</definedName>
    <definedName name="A_一般管理費率">#REF!</definedName>
    <definedName name="aaa" localSheetId="7">#REF!</definedName>
    <definedName name="aaa">#REF!</definedName>
    <definedName name="AccessDatabase" hidden="1">"D:\データ\エクセル\建築課\設計書原本\設計書NEC970813.mdb"</definedName>
    <definedName name="AE_一般管理費率" localSheetId="7">#REF!</definedName>
    <definedName name="AE_一般管理費率">#REF!</definedName>
    <definedName name="AE新営_共通仮設費率" localSheetId="7">#REF!</definedName>
    <definedName name="AE新営_共通仮設費率">#REF!</definedName>
    <definedName name="AE新営_現場管理費率" localSheetId="7">#REF!</definedName>
    <definedName name="AE新営_現場管理費率">#REF!</definedName>
    <definedName name="aka">#REF!</definedName>
    <definedName name="AM_一般管理費率" localSheetId="7">#REF!</definedName>
    <definedName name="AM_一般管理費率">#REF!</definedName>
    <definedName name="AM新営_共通仮設費率" localSheetId="7">#REF!</definedName>
    <definedName name="AM新営_共通仮設費率">#REF!</definedName>
    <definedName name="AM新営_現場管理費率" localSheetId="7">#REF!</definedName>
    <definedName name="AM新営_現場管理費率">#REF!</definedName>
    <definedName name="Anzen" localSheetId="7">[0]!_</definedName>
    <definedName name="Anzen">[0]!_</definedName>
    <definedName name="ANZEN1" localSheetId="7">[5]合算経費!$S$28</definedName>
    <definedName name="ANZEN1">[6]合算経費!$S$28</definedName>
    <definedName name="ANZEN2" localSheetId="7">[5]合算経費!$S$100</definedName>
    <definedName name="ANZEN2">[6]合算経費!$S$100</definedName>
    <definedName name="ANZEN3" localSheetId="7">[5]合算経費!$S$172</definedName>
    <definedName name="ANZEN3">[6]合算経費!$S$172</definedName>
    <definedName name="ANZENG" localSheetId="7">[5]合算経費!$S$316</definedName>
    <definedName name="ANZENG">[6]合算経費!$S$316</definedName>
    <definedName name="AnzenHyouji" localSheetId="7">B.別紙明細!_</definedName>
    <definedName name="AnzenHyouji">[0]!_</definedName>
    <definedName name="ATC_工事名">#REF!</definedName>
    <definedName name="A新営_共通仮設費率" localSheetId="7">#REF!</definedName>
    <definedName name="A新営_共通仮設費率">#REF!</definedName>
    <definedName name="A新営_現場管理費率" localSheetId="7">#REF!</definedName>
    <definedName name="A新営_現場管理費率">#REF!</definedName>
    <definedName name="b" localSheetId="7">#REF!</definedName>
    <definedName name="b">#REF!</definedName>
    <definedName name="Ｂ．電気設備工事" localSheetId="4">#REF!</definedName>
    <definedName name="Ｂ．電気設備工事" localSheetId="5">#REF!</definedName>
    <definedName name="Ｂ．電気設備工事" localSheetId="7">#REF!</definedName>
    <definedName name="Ｂ．電気設備工事" localSheetId="6">#REF!</definedName>
    <definedName name="Ｂ．電気設備工事" localSheetId="3">#REF!</definedName>
    <definedName name="Ｂ．電気設備工事" localSheetId="2">#REF!</definedName>
    <definedName name="Ｂ．電気設備工事">#REF!</definedName>
    <definedName name="ＢＧＭ設備工事" localSheetId="4">#REF!</definedName>
    <definedName name="ＢＧＭ設備工事" localSheetId="5">#REF!</definedName>
    <definedName name="ＢＧＭ設備工事" localSheetId="7">#REF!</definedName>
    <definedName name="ＢＧＭ設備工事" localSheetId="6">#REF!</definedName>
    <definedName name="ＢＧＭ設備工事" localSheetId="3">#REF!</definedName>
    <definedName name="ＢＧＭ設備工事" localSheetId="2">#REF!</definedName>
    <definedName name="ＢＧＭ設備工事">#REF!</definedName>
    <definedName name="block">[7]DAIKATMP!$D$8</definedName>
    <definedName name="CHOKOU1" localSheetId="7">[5]合算経費!$S$18</definedName>
    <definedName name="CHOKOU1">[6]合算経費!$S$18</definedName>
    <definedName name="CHOKOU2" localSheetId="7">[5]合算経費!$S$90</definedName>
    <definedName name="CHOKOU2">[6]合算経費!$S$90</definedName>
    <definedName name="CHOKOU3" localSheetId="7">[5]合算経費!$S$162</definedName>
    <definedName name="CHOKOU3">[6]合算経費!$S$162</definedName>
    <definedName name="CHOKOUG" localSheetId="7">[5]合算経費!$S$306</definedName>
    <definedName name="CHOKOUG">[6]合算経費!$S$306</definedName>
    <definedName name="Eizen" localSheetId="3">#N/A</definedName>
    <definedName name="Eizen" localSheetId="2">#N/A</definedName>
    <definedName name="Eizen">[0]!_</definedName>
    <definedName name="EizenHyouji" localSheetId="7">[0]!_1枚目</definedName>
    <definedName name="EizenHyouji">[0]!_1枚目</definedName>
    <definedName name="f" localSheetId="7">#REF!</definedName>
    <definedName name="f">#REF!</definedName>
    <definedName name="fs" localSheetId="7">#REF!</definedName>
    <definedName name="fs">#REF!</definedName>
    <definedName name="FULL" localSheetId="9" hidden="1">#REF!</definedName>
    <definedName name="FULL" hidden="1">#REF!</definedName>
    <definedName name="FUTUU">[7]DAIKATMP!$D$4</definedName>
    <definedName name="Ｇ" localSheetId="7">#REF!</definedName>
    <definedName name="Ｇ">#REF!</definedName>
    <definedName name="GENBA1" localSheetId="7">[5]合算経費!$S$50</definedName>
    <definedName name="GENBA1">[6]合算経費!$S$50</definedName>
    <definedName name="GENBA2" localSheetId="7">[5]合算経費!$S$122</definedName>
    <definedName name="GENBA2">[6]合算経費!$S$122</definedName>
    <definedName name="GENBA3" localSheetId="7">[5]合算経費!$S$194</definedName>
    <definedName name="GENBA3">[6]合算経費!$S$194</definedName>
    <definedName name="GENBAG" localSheetId="7">[5]合算経費!$S$338</definedName>
    <definedName name="GENBAG">[6]合算経費!$S$338</definedName>
    <definedName name="GenbaKanri" localSheetId="7">B.別紙明細!_1枚目</definedName>
    <definedName name="GenbaKanri">[0]!_1枚目</definedName>
    <definedName name="GenbaKanriHyouji" localSheetId="3">#N/A</definedName>
    <definedName name="GenbaKanriHyouji" localSheetId="2">#N/A</definedName>
    <definedName name="GenbaKanriHyouji">[0]!_</definedName>
    <definedName name="hdh" localSheetId="7">#REF!</definedName>
    <definedName name="hdh">#REF!</definedName>
    <definedName name="hgdahfsdhfs" localSheetId="7">#REF!</definedName>
    <definedName name="hgdahfsdhfs">#REF!</definedName>
    <definedName name="HU" localSheetId="9" hidden="1">#REF!</definedName>
    <definedName name="HU" hidden="1">#REF!</definedName>
    <definedName name="HUYU1" localSheetId="7">[5]合算経費!$S$56</definedName>
    <definedName name="HUYU1">[6]合算経費!$S$56</definedName>
    <definedName name="HUYU2" localSheetId="7">[5]合算経費!$S$128</definedName>
    <definedName name="HUYU2">[6]合算経費!$S$128</definedName>
    <definedName name="HUYU3" localSheetId="7">[5]合算経費!$S$200</definedName>
    <definedName name="HUYU3">[6]合算経費!$S$200</definedName>
    <definedName name="HUYUG" localSheetId="7">[5]合算経費!$S$344</definedName>
    <definedName name="HUYUG">[6]合算経費!$S$344</definedName>
    <definedName name="INPUT" localSheetId="7">#REF!</definedName>
    <definedName name="INPUT">#REF!</definedName>
    <definedName name="inputarea" localSheetId="7">#REF!,#REF!,#REF!,#REF!,#REF!,#REF!,#REF!,#REF!,#REF!,#REF!,#REF!,#REF!,#REF!</definedName>
    <definedName name="inputarea">#REF!,#REF!,#REF!,#REF!,#REF!,#REF!,#REF!,#REF!,#REF!,#REF!,#REF!,#REF!,#REF!</definedName>
    <definedName name="IppanKanri" localSheetId="7">[0]!_2枚目</definedName>
    <definedName name="IppanKanri">[0]!_2枚目</definedName>
    <definedName name="IppanKanriHyouji" localSheetId="7">B.別紙明細!_2枚目</definedName>
    <definedName name="IppanKanriHyouji">[0]!_2枚目</definedName>
    <definedName name="itiran" localSheetId="7">#REF!</definedName>
    <definedName name="itiran">#REF!</definedName>
    <definedName name="Junbi" localSheetId="3">#N/A</definedName>
    <definedName name="Junbi" localSheetId="2">#N/A</definedName>
    <definedName name="Junbi">[0]!_</definedName>
    <definedName name="JunbiHyouji" localSheetId="7">[0]!_E</definedName>
    <definedName name="JunbiHyouji">[0]!_E</definedName>
    <definedName name="k">#REF!</definedName>
    <definedName name="KANRI1" localSheetId="7">[5]合算経費!$S$54</definedName>
    <definedName name="KANRI1">[6]合算経費!$S$54</definedName>
    <definedName name="KANRI2" localSheetId="7">[5]合算経費!$S$126</definedName>
    <definedName name="KANRI2">[6]合算経費!$S$126</definedName>
    <definedName name="KANRI3" localSheetId="7">[5]合算経費!$S$198</definedName>
    <definedName name="KANRI3">[6]合算経費!$S$198</definedName>
    <definedName name="KANRIG" localSheetId="7">[5]合算経費!$S$342</definedName>
    <definedName name="KANRIG">[6]合算経費!$S$342</definedName>
    <definedName name="KASETU1" localSheetId="7">[5]合算経費!$S$20</definedName>
    <definedName name="KASETU1">[6]合算経費!$S$20</definedName>
    <definedName name="KASETU2" localSheetId="7">[5]合算経費!$S$92</definedName>
    <definedName name="KASETU2">[6]合算経費!$S$92</definedName>
    <definedName name="KASETU3" localSheetId="7">[5]合算経費!$S$164</definedName>
    <definedName name="KASETU3">[6]合算経費!$S$164</definedName>
    <definedName name="KASETUG" localSheetId="7">[5]合算経費!$S$308</definedName>
    <definedName name="KASETUG">[6]合算経費!$S$308</definedName>
    <definedName name="KYOUTU1" localSheetId="7">[5]合算経費!$S$44</definedName>
    <definedName name="KYOUTU1">[6]合算経費!$S$44</definedName>
    <definedName name="KYOUTU2" localSheetId="7">[5]合算経費!$S$116</definedName>
    <definedName name="KYOUTU2">[6]合算経費!$S$116</definedName>
    <definedName name="KYOUTU3" localSheetId="7">[5]合算経費!$S$188</definedName>
    <definedName name="KYOUTU3">[6]合算経費!$S$188</definedName>
    <definedName name="KYOUTUG" localSheetId="7">[5]合算経費!$S$332</definedName>
    <definedName name="KYOUTUG">[6]合算経費!$S$332</definedName>
    <definedName name="l" localSheetId="7">#REF!</definedName>
    <definedName name="l">#REF!</definedName>
    <definedName name="MENU">#REF!</definedName>
    <definedName name="Module1.SAN" localSheetId="7">[0]!_</definedName>
    <definedName name="Module1.SAN">[0]!_</definedName>
    <definedName name="moto" localSheetId="7">#REF!</definedName>
    <definedName name="moto">#REF!</definedName>
    <definedName name="PAGEBREAK">#REF!</definedName>
    <definedName name="PRINT" localSheetId="7">#REF!</definedName>
    <definedName name="PRINT">#REF!</definedName>
    <definedName name="_xlnm.Print_Area" localSheetId="4">A.細目内訳!$A$1:$H$760</definedName>
    <definedName name="_xlnm.Print_Area" localSheetId="5">B.細目内訳!$A$1:$H$152</definedName>
    <definedName name="_xlnm.Print_Area" localSheetId="7">B.別紙明細!$A$1:$H$76</definedName>
    <definedName name="_xlnm.Print_Area" localSheetId="6">'C.細目内訳'!$A$1:$H$76</definedName>
    <definedName name="_xlnm.Print_Area" localSheetId="3">科目内訳!$A$1:$H$228</definedName>
    <definedName name="_xlnm.Print_Area" localSheetId="8">'見積比較表(例)'!$B$1:$AO$36</definedName>
    <definedName name="_xlnm.Print_Area" localSheetId="2">種目内訳!$A$1:$H$76</definedName>
    <definedName name="_xlnm.Print_Area" localSheetId="1">総括表!$A$1:$E$44</definedName>
    <definedName name="_xlnm.Print_Area" localSheetId="9">動力盤労務!$B$1:$AH$110</definedName>
    <definedName name="_xlnm.Print_Area" localSheetId="0">表紙!$A$1:$J$40</definedName>
    <definedName name="_xlnm.Print_Area">#REF!</definedName>
    <definedName name="PRINT_AREA_MI" localSheetId="4">#REF!</definedName>
    <definedName name="PRINT_AREA_MI" localSheetId="5">#REF!</definedName>
    <definedName name="PRINT_AREA_MI" localSheetId="7">#REF!</definedName>
    <definedName name="PRINT_AREA_MI" localSheetId="6">#REF!</definedName>
    <definedName name="PRINT_AREA_MI" localSheetId="3">#REF!</definedName>
    <definedName name="PRINT_AREA_MI" localSheetId="2">#REF!</definedName>
    <definedName name="PRINT_AREA_MI">#REF!</definedName>
    <definedName name="PRINT_TITLE" localSheetId="7">#REF!</definedName>
    <definedName name="PRINT_TITLE">#REF!</definedName>
    <definedName name="_xlnm.Print_Titles" localSheetId="8">'見積比較表(例)'!$1:$5</definedName>
    <definedName name="_xlnm.Print_Titles">#REF!</definedName>
    <definedName name="PRINT_TITLES_MI" localSheetId="4">#REF!</definedName>
    <definedName name="PRINT_TITLES_MI" localSheetId="5">#REF!</definedName>
    <definedName name="PRINT_TITLES_MI" localSheetId="7">#REF!</definedName>
    <definedName name="PRINT_TITLES_MI" localSheetId="6">#REF!</definedName>
    <definedName name="PRINT_TITLES_MI" localSheetId="3">#REF!</definedName>
    <definedName name="PRINT_TITLES_MI" localSheetId="2">#REF!</definedName>
    <definedName name="PRINT_TITLES_MI">#REF!</definedName>
    <definedName name="print_Titles1" localSheetId="4">#REF!</definedName>
    <definedName name="print_Titles1" localSheetId="5">#REF!</definedName>
    <definedName name="print_Titles1" localSheetId="7">#REF!</definedName>
    <definedName name="print_Titles1" localSheetId="6">#REF!</definedName>
    <definedName name="print_Titles1" localSheetId="3">#REF!</definedName>
    <definedName name="print_Titles1" localSheetId="2">#REF!</definedName>
    <definedName name="print_Titles1">#REF!</definedName>
    <definedName name="ROUMU1" localSheetId="7">[5]合算経費!$S$42</definedName>
    <definedName name="ROUMU1">[6]合算経費!$S$42</definedName>
    <definedName name="ROUMU2" localSheetId="7">[5]合算経費!$S$114</definedName>
    <definedName name="ROUMU2">[6]合算経費!$S$114</definedName>
    <definedName name="ROUMU3" localSheetId="7">[5]合算経費!$S$186</definedName>
    <definedName name="ROUMU3">[6]合算経費!$S$186</definedName>
    <definedName name="ROUMUG" localSheetId="7">[5]合算経費!$S$330</definedName>
    <definedName name="ROUMUG">[6]合算経費!$S$330</definedName>
    <definedName name="ryoukin">[8]料金ﾃﾞｰﾀ!$B$2:$AA$7</definedName>
    <definedName name="sakuseibi" localSheetId="7">#REF!</definedName>
    <definedName name="sakuseibi">#REF!</definedName>
    <definedName name="sewa">[7]DAIKATMP!$D$17</definedName>
    <definedName name="SONSITU1" localSheetId="7">[5]合算経費!$S$24</definedName>
    <definedName name="SONSITU1">[6]合算経費!$S$24</definedName>
    <definedName name="SONSITU2" localSheetId="7">[5]合算経費!$S$96</definedName>
    <definedName name="SONSITU2">[6]合算経費!$S$96</definedName>
    <definedName name="SONSITU3" localSheetId="7">[5]合算経費!$S$168</definedName>
    <definedName name="SONSITU3">[6]合算経費!$S$168</definedName>
    <definedName name="SONSITUG" localSheetId="7">[5]合算経費!$S$312</definedName>
    <definedName name="SONSITUG">[6]合算経費!$S$312</definedName>
    <definedName name="TEST" localSheetId="9" hidden="1">#REF!</definedName>
    <definedName name="TEST" hidden="1">#REF!</definedName>
    <definedName name="TOUKI1" localSheetId="7">[5]合算経費!$S$58</definedName>
    <definedName name="TOUKI1">[6]合算経費!$S$58</definedName>
    <definedName name="TOUKI2" localSheetId="7">[5]合算経費!$S$130</definedName>
    <definedName name="TOUKI2">[6]合算経費!$S$130</definedName>
    <definedName name="TOUKI3" localSheetId="7">[5]合算経費!$S$202</definedName>
    <definedName name="TOUKI3">[6]合算経費!$S$202</definedName>
    <definedName name="TOUKIG" localSheetId="7">[5]合算経費!$S$346</definedName>
    <definedName name="TOUKIG">[6]合算経費!$S$346</definedName>
    <definedName name="Unnpan" localSheetId="7">B.別紙明細!_E</definedName>
    <definedName name="Unnpan">[0]!_E</definedName>
    <definedName name="UNPAN1" localSheetId="7">[5]合算経費!$S$22</definedName>
    <definedName name="UNPAN1">[6]合算経費!$S$22</definedName>
    <definedName name="UNPAN2" localSheetId="7">[5]合算経費!$S$94</definedName>
    <definedName name="UNPAN2">[6]合算経費!$S$94</definedName>
    <definedName name="UNPAN3" localSheetId="7">[5]合算経費!$S$166</definedName>
    <definedName name="UNPAN3">[6]合算経費!$S$166</definedName>
    <definedName name="UNPANG" localSheetId="7">[5]合算経費!$S$310</definedName>
    <definedName name="UNPANG">[6]合算経費!$S$310</definedName>
    <definedName name="Ｖ" localSheetId="7">#REF!</definedName>
    <definedName name="Ｖ">#REF!</definedName>
    <definedName name="ＸＪ14A" localSheetId="7">#REF!</definedName>
    <definedName name="ＸＪ14A">#REF!</definedName>
    <definedName name="ＸＪ１９" localSheetId="7">#REF!</definedName>
    <definedName name="ＸＪ１９">#REF!</definedName>
    <definedName name="ＸＪ２１" localSheetId="7">#REF!</definedName>
    <definedName name="ＸＪ２１">#REF!</definedName>
    <definedName name="ＸＪ25" localSheetId="7">#REF!</definedName>
    <definedName name="ＸＪ25">#REF!</definedName>
    <definedName name="ＸＪ30" localSheetId="7">#REF!</definedName>
    <definedName name="ＸＪ30">#REF!</definedName>
    <definedName name="ＸＪ７７" localSheetId="7">#REF!</definedName>
    <definedName name="ＸＪ７７">#REF!</definedName>
    <definedName name="ＸＸ" localSheetId="7">#REF!</definedName>
    <definedName name="ＸＸ">#REF!</definedName>
    <definedName name="ＸＸ０１" localSheetId="7">#REF!</definedName>
    <definedName name="ＸＸ０１">#REF!</definedName>
    <definedName name="ｙ">#REF!</definedName>
    <definedName name="YSV">#REF!</definedName>
    <definedName name="Yusou" localSheetId="3">#N/A</definedName>
    <definedName name="Yusou" localSheetId="2">#N/A</definedName>
    <definedName name="Yusou">[0]!_1枚目</definedName>
    <definedName name="YusouHyouji" localSheetId="7">[0]!\0</definedName>
    <definedName name="YusouHyouji">[0]!\0</definedName>
    <definedName name="ああ" localSheetId="7">#REF!</definedName>
    <definedName name="ああ">#REF!</definedName>
    <definedName name="あか">#REF!</definedName>
    <definedName name="あろ">#REF!</definedName>
    <definedName name="アロケーション" localSheetId="7">#REF!</definedName>
    <definedName name="アロケーション">#REF!</definedName>
    <definedName name="ｲﾝﾀｰﾎﾝ" localSheetId="4">#REF!</definedName>
    <definedName name="ｲﾝﾀｰﾎﾝ" localSheetId="5">#REF!</definedName>
    <definedName name="ｲﾝﾀｰﾎﾝ" localSheetId="7">#REF!</definedName>
    <definedName name="ｲﾝﾀｰﾎﾝ" localSheetId="6">#REF!</definedName>
    <definedName name="ｲﾝﾀｰﾎﾝ" localSheetId="3">#REF!</definedName>
    <definedName name="ｲﾝﾀｰﾎﾝ" localSheetId="2">#REF!</definedName>
    <definedName name="ｲﾝﾀｰﾎﾝ">#REF!</definedName>
    <definedName name="ｲﾝﾀｰﾎﾝ変" localSheetId="4">#REF!</definedName>
    <definedName name="ｲﾝﾀｰﾎﾝ変" localSheetId="5">#REF!</definedName>
    <definedName name="ｲﾝﾀｰﾎﾝ変" localSheetId="7">#REF!</definedName>
    <definedName name="ｲﾝﾀｰﾎﾝ変" localSheetId="6">#REF!</definedName>
    <definedName name="ｲﾝﾀｰﾎﾝ変" localSheetId="3">#REF!</definedName>
    <definedName name="ｲﾝﾀｰﾎﾝ変" localSheetId="2">#REF!</definedName>
    <definedName name="ｲﾝﾀｰﾎﾝ変">#REF!</definedName>
    <definedName name="カナザワ" localSheetId="4">#REF!</definedName>
    <definedName name="カナザワ" localSheetId="5">#REF!</definedName>
    <definedName name="カナザワ" localSheetId="7">#REF!</definedName>
    <definedName name="カナザワ" localSheetId="6">#REF!</definedName>
    <definedName name="カナザワ" localSheetId="3">#REF!</definedName>
    <definedName name="カナザワ" localSheetId="2">#REF!</definedName>
    <definedName name="カナザワ">#REF!</definedName>
    <definedName name="ｶﾞﾗｽ">[9]明細書!$F$416</definedName>
    <definedName name="ガラス工事" localSheetId="4">#REF!</definedName>
    <definedName name="ガラス工事" localSheetId="5">#REF!</definedName>
    <definedName name="ガラス工事" localSheetId="7">#REF!</definedName>
    <definedName name="ガラス工事" localSheetId="6">#REF!</definedName>
    <definedName name="ガラス工事" localSheetId="3">#REF!</definedName>
    <definedName name="ガラス工事" localSheetId="2">#REF!</definedName>
    <definedName name="ガラス工事">#REF!</definedName>
    <definedName name="ガラス工事変" localSheetId="4">#REF!</definedName>
    <definedName name="ガラス工事変" localSheetId="5">#REF!</definedName>
    <definedName name="ガラス工事変" localSheetId="7">#REF!</definedName>
    <definedName name="ガラス工事変" localSheetId="6">#REF!</definedName>
    <definedName name="ガラス工事変" localSheetId="3">#REF!</definedName>
    <definedName name="ガラス工事変" localSheetId="2">#REF!</definedName>
    <definedName name="ガラス工事変">#REF!</definedName>
    <definedName name="カン埋設" localSheetId="4">#REF!</definedName>
    <definedName name="カン埋設" localSheetId="5">#REF!</definedName>
    <definedName name="カン埋設" localSheetId="7">#REF!</definedName>
    <definedName name="カン埋設" localSheetId="6">#REF!</definedName>
    <definedName name="カン埋設" localSheetId="3">#REF!</definedName>
    <definedName name="カン埋設" localSheetId="2">#REF!</definedName>
    <definedName name="カン埋設">#REF!</definedName>
    <definedName name="ｺｰﾄﾞ" localSheetId="7">#REF!</definedName>
    <definedName name="ｺｰﾄﾞ">#REF!</definedName>
    <definedName name="コンクリート工事" localSheetId="4">#REF!</definedName>
    <definedName name="コンクリート工事" localSheetId="5">#REF!</definedName>
    <definedName name="コンクリート工事" localSheetId="7">#REF!</definedName>
    <definedName name="コンクリート工事" localSheetId="6">#REF!</definedName>
    <definedName name="コンクリート工事" localSheetId="3">#REF!</definedName>
    <definedName name="コンクリート工事" localSheetId="2">#REF!</definedName>
    <definedName name="コンクリート工事">#REF!</definedName>
    <definedName name="コンセント設備工事" localSheetId="4">#REF!</definedName>
    <definedName name="コンセント設備工事" localSheetId="5">#REF!</definedName>
    <definedName name="コンセント設備工事" localSheetId="7">#REF!</definedName>
    <definedName name="コンセント設備工事" localSheetId="6">#REF!</definedName>
    <definedName name="コンセント設備工事" localSheetId="3">#REF!</definedName>
    <definedName name="コンセント設備工事" localSheetId="2">#REF!</definedName>
    <definedName name="コンセント設備工事">#REF!</definedName>
    <definedName name="スリブ箱入" localSheetId="4">#REF!</definedName>
    <definedName name="スリブ箱入" localSheetId="5">#REF!</definedName>
    <definedName name="スリブ箱入" localSheetId="7">#REF!</definedName>
    <definedName name="スリブ箱入" localSheetId="6">#REF!</definedName>
    <definedName name="スリブ箱入" localSheetId="3">#REF!</definedName>
    <definedName name="スリブ箱入" localSheetId="2">#REF!</definedName>
    <definedName name="スリブ箱入">#REF!</definedName>
    <definedName name="その他機械" localSheetId="4">#REF!</definedName>
    <definedName name="その他機械" localSheetId="5">#REF!</definedName>
    <definedName name="その他機械" localSheetId="7">#REF!</definedName>
    <definedName name="その他機械" localSheetId="6">#REF!</definedName>
    <definedName name="その他機械" localSheetId="3">#REF!</definedName>
    <definedName name="その他機械" localSheetId="2">#REF!</definedName>
    <definedName name="その他機械">#REF!</definedName>
    <definedName name="その他工事" localSheetId="4">#REF!</definedName>
    <definedName name="その他工事" localSheetId="5">#REF!</definedName>
    <definedName name="その他工事" localSheetId="7">#REF!</definedName>
    <definedName name="その他工事" localSheetId="6">#REF!</definedName>
    <definedName name="その他工事" localSheetId="3">#REF!</definedName>
    <definedName name="その他工事" localSheetId="2">#REF!</definedName>
    <definedName name="その他工事">#REF!</definedName>
    <definedName name="その他工事変" localSheetId="4">#REF!</definedName>
    <definedName name="その他工事変" localSheetId="5">#REF!</definedName>
    <definedName name="その他工事変" localSheetId="7">#REF!</definedName>
    <definedName name="その他工事変" localSheetId="6">#REF!</definedName>
    <definedName name="その他工事変" localSheetId="3">#REF!</definedName>
    <definedName name="その他工事変" localSheetId="2">#REF!</definedName>
    <definedName name="その他工事変">#REF!</definedName>
    <definedName name="タイル工事" localSheetId="4">#REF!</definedName>
    <definedName name="タイル工事" localSheetId="5">#REF!</definedName>
    <definedName name="タイル工事" localSheetId="7">#REF!</definedName>
    <definedName name="タイル工事" localSheetId="6">#REF!</definedName>
    <definedName name="タイル工事" localSheetId="3">#REF!</definedName>
    <definedName name="タイル工事" localSheetId="2">#REF!</definedName>
    <definedName name="タイル工事">#REF!</definedName>
    <definedName name="タイル工事変" localSheetId="4">#REF!</definedName>
    <definedName name="タイル工事変" localSheetId="5">#REF!</definedName>
    <definedName name="タイル工事変" localSheetId="7">#REF!</definedName>
    <definedName name="タイル工事変" localSheetId="6">#REF!</definedName>
    <definedName name="タイル工事変" localSheetId="3">#REF!</definedName>
    <definedName name="タイル工事変" localSheetId="2">#REF!</definedName>
    <definedName name="タイル工事変">#REF!</definedName>
    <definedName name="ダクト付属材料" localSheetId="7">[0]!_</definedName>
    <definedName name="ダクト付属材料">[0]!_</definedName>
    <definedName name="ﾀﾞﾑｳｪｰﾀｰ工事" localSheetId="4">#REF!</definedName>
    <definedName name="ﾀﾞﾑｳｪｰﾀｰ工事" localSheetId="5">#REF!</definedName>
    <definedName name="ﾀﾞﾑｳｪｰﾀｰ工事" localSheetId="7">#REF!</definedName>
    <definedName name="ﾀﾞﾑｳｪｰﾀｰ工事" localSheetId="6">#REF!</definedName>
    <definedName name="ﾀﾞﾑｳｪｰﾀｰ工事" localSheetId="3">#REF!</definedName>
    <definedName name="ﾀﾞﾑｳｪｰﾀｰ工事" localSheetId="2">#REF!</definedName>
    <definedName name="ﾀﾞﾑｳｪｰﾀｰ工事">#REF!</definedName>
    <definedName name="ﾀﾞﾑｳｴｰﾀﾞｰ工事変" localSheetId="4">#REF!</definedName>
    <definedName name="ﾀﾞﾑｳｴｰﾀﾞｰ工事変" localSheetId="5">#REF!</definedName>
    <definedName name="ﾀﾞﾑｳｴｰﾀﾞｰ工事変" localSheetId="7">#REF!</definedName>
    <definedName name="ﾀﾞﾑｳｴｰﾀﾞｰ工事変" localSheetId="6">#REF!</definedName>
    <definedName name="ﾀﾞﾑｳｴｰﾀﾞｰ工事変" localSheetId="3">#REF!</definedName>
    <definedName name="ﾀﾞﾑｳｴｰﾀﾞｰ工事変" localSheetId="2">#REF!</definedName>
    <definedName name="ﾀﾞﾑｳｴｰﾀﾞｰ工事変">#REF!</definedName>
    <definedName name="ため桝" localSheetId="4">#REF!</definedName>
    <definedName name="ため桝" localSheetId="5">#REF!</definedName>
    <definedName name="ため桝" localSheetId="7">#REF!</definedName>
    <definedName name="ため桝" localSheetId="6">#REF!</definedName>
    <definedName name="ため桝" localSheetId="3">#REF!</definedName>
    <definedName name="ため桝" localSheetId="2">#REF!</definedName>
    <definedName name="ため桝">#REF!</definedName>
    <definedName name="っっｗ">#REF!</definedName>
    <definedName name="データエリア">#REF!</definedName>
    <definedName name="ﾃﾞｰﾀ入力欄" localSheetId="7">#REF!</definedName>
    <definedName name="ﾃﾞｰﾀ入力欄">#REF!</definedName>
    <definedName name="ﾃﾚﾋﾞ共聴" localSheetId="4">#REF!</definedName>
    <definedName name="ﾃﾚﾋﾞ共聴" localSheetId="5">#REF!</definedName>
    <definedName name="ﾃﾚﾋﾞ共聴" localSheetId="7">#REF!</definedName>
    <definedName name="ﾃﾚﾋﾞ共聴" localSheetId="6">#REF!</definedName>
    <definedName name="ﾃﾚﾋﾞ共聴" localSheetId="3">#REF!</definedName>
    <definedName name="ﾃﾚﾋﾞ共聴" localSheetId="2">#REF!</definedName>
    <definedName name="ﾃﾚﾋﾞ共聴">#REF!</definedName>
    <definedName name="ﾃﾚﾋﾞ共聴変" localSheetId="4">#REF!</definedName>
    <definedName name="ﾃﾚﾋﾞ共聴変" localSheetId="5">#REF!</definedName>
    <definedName name="ﾃﾚﾋﾞ共聴変" localSheetId="7">#REF!</definedName>
    <definedName name="ﾃﾚﾋﾞ共聴変" localSheetId="6">#REF!</definedName>
    <definedName name="ﾃﾚﾋﾞ共聴変" localSheetId="3">#REF!</definedName>
    <definedName name="ﾃﾚﾋﾞ共聴変" localSheetId="2">#REF!</definedName>
    <definedName name="ﾃﾚﾋﾞ共聴変">#REF!</definedName>
    <definedName name="テレビ共同受信設備工事" localSheetId="4">#REF!</definedName>
    <definedName name="テレビ共同受信設備工事" localSheetId="5">#REF!</definedName>
    <definedName name="テレビ共同受信設備工事" localSheetId="7">#REF!</definedName>
    <definedName name="テレビ共同受信設備工事" localSheetId="6">#REF!</definedName>
    <definedName name="テレビ共同受信設備工事" localSheetId="3">#REF!</definedName>
    <definedName name="テレビ共同受信設備工事" localSheetId="2">#REF!</definedName>
    <definedName name="テレビ共同受信設備工事">#REF!</definedName>
    <definedName name="ラック付属材料" localSheetId="7">B.別紙明細!_</definedName>
    <definedName name="ラック付属材料">[0]!_</definedName>
    <definedName name="安全" localSheetId="7">#REF!</definedName>
    <definedName name="安全">#REF!</definedName>
    <definedName name="委託費">#REF!</definedName>
    <definedName name="一般" localSheetId="7">#REF!</definedName>
    <definedName name="一般">#REF!</definedName>
    <definedName name="一般安全費率" localSheetId="7">#REF!</definedName>
    <definedName name="一般安全費率">#REF!</definedName>
    <definedName name="一般管理費" localSheetId="4">#REF!</definedName>
    <definedName name="一般管理費" localSheetId="5">#REF!</definedName>
    <definedName name="一般管理費" localSheetId="7">#REF!</definedName>
    <definedName name="一般管理費" localSheetId="6">#REF!</definedName>
    <definedName name="一般管理費" localSheetId="3">#REF!</definedName>
    <definedName name="一般管理費" localSheetId="2">#REF!</definedName>
    <definedName name="一般管理費">#REF!</definedName>
    <definedName name="一般管理費１" localSheetId="7">#REF!</definedName>
    <definedName name="一般管理費１">#REF!</definedName>
    <definedName name="一般管理費２" localSheetId="7">#REF!</definedName>
    <definedName name="一般管理費２">#REF!</definedName>
    <definedName name="一般管理費率" localSheetId="7">#REF!</definedName>
    <definedName name="一般管理費率">#REF!</definedName>
    <definedName name="一般暖房" localSheetId="4">#REF!</definedName>
    <definedName name="一般暖房" localSheetId="5">#REF!</definedName>
    <definedName name="一般暖房" localSheetId="7">#REF!</definedName>
    <definedName name="一般暖房" localSheetId="6">#REF!</definedName>
    <definedName name="一般暖房" localSheetId="3">#REF!</definedName>
    <definedName name="一般暖房" localSheetId="2">#REF!</definedName>
    <definedName name="一般暖房">#REF!</definedName>
    <definedName name="一般暖房変" localSheetId="4">#REF!</definedName>
    <definedName name="一般暖房変" localSheetId="5">#REF!</definedName>
    <definedName name="一般暖房変" localSheetId="7">#REF!</definedName>
    <definedName name="一般暖房変" localSheetId="6">#REF!</definedName>
    <definedName name="一般暖房変" localSheetId="3">#REF!</definedName>
    <definedName name="一般暖房変" localSheetId="2">#REF!</definedName>
    <definedName name="一般暖房変">#REF!</definedName>
    <definedName name="一覧" localSheetId="7">#REF!</definedName>
    <definedName name="一覧">#REF!</definedName>
    <definedName name="印刷範囲">#REF!</definedName>
    <definedName name="運送費表示" localSheetId="7">#REF!</definedName>
    <definedName name="運送費表示">#REF!</definedName>
    <definedName name="運搬費率_開削" localSheetId="7">#REF!</definedName>
    <definedName name="運搬費率_開削">#REF!</definedName>
    <definedName name="運搬費率_推進･ｼｰﾙﾄﾞA" localSheetId="7">#REF!</definedName>
    <definedName name="運搬費率_推進･ｼｰﾙﾄﾞA">#REF!</definedName>
    <definedName name="運搬費率_推進･ｼｰﾙﾄﾞB" localSheetId="7">#REF!</definedName>
    <definedName name="運搬費率_推進･ｼｰﾙﾄﾞB">#REF!</definedName>
    <definedName name="営繕" localSheetId="7">#REF!</definedName>
    <definedName name="営繕">#REF!</definedName>
    <definedName name="営繕損料率" localSheetId="7">#REF!</definedName>
    <definedName name="営繕損料率">#REF!</definedName>
    <definedName name="衛生器具" localSheetId="7">#REF!</definedName>
    <definedName name="衛生器具">#REF!</definedName>
    <definedName name="屋根" localSheetId="7">#REF!</definedName>
    <definedName name="屋根">#REF!</definedName>
    <definedName name="屋根金属工事" localSheetId="4">#REF!</definedName>
    <definedName name="屋根金属工事" localSheetId="5">#REF!</definedName>
    <definedName name="屋根金属工事" localSheetId="6">#REF!</definedName>
    <definedName name="屋根金属工事" localSheetId="3">#REF!</definedName>
    <definedName name="屋根金属工事" localSheetId="2">#REF!</definedName>
    <definedName name="屋根金属工事">#REF!</definedName>
    <definedName name="屋根板金工事" localSheetId="4">#REF!</definedName>
    <definedName name="屋根板金工事" localSheetId="5">#REF!</definedName>
    <definedName name="屋根板金工事" localSheetId="7">#REF!</definedName>
    <definedName name="屋根板金工事" localSheetId="6">#REF!</definedName>
    <definedName name="屋根板金工事" localSheetId="3">#REF!</definedName>
    <definedName name="屋根板金工事" localSheetId="2">#REF!</definedName>
    <definedName name="屋根板金工事">#REF!</definedName>
    <definedName name="屋根板金工事変" localSheetId="4">#REF!</definedName>
    <definedName name="屋根板金工事変" localSheetId="5">#REF!</definedName>
    <definedName name="屋根板金工事変" localSheetId="7">#REF!</definedName>
    <definedName name="屋根板金工事変" localSheetId="6">#REF!</definedName>
    <definedName name="屋根板金工事変" localSheetId="3">#REF!</definedName>
    <definedName name="屋根板金工事変" localSheetId="2">#REF!</definedName>
    <definedName name="屋根板金工事変">#REF!</definedName>
    <definedName name="科目">[1]台帳!$B$11</definedName>
    <definedName name="箇所名">[1]台帳!$B$7</definedName>
    <definedName name="外装工事" localSheetId="4">#REF!</definedName>
    <definedName name="外装工事" localSheetId="5">#REF!</definedName>
    <definedName name="外装工事" localSheetId="7">#REF!</definedName>
    <definedName name="外装工事" localSheetId="6">#REF!</definedName>
    <definedName name="外装工事" localSheetId="3">#REF!</definedName>
    <definedName name="外装工事" localSheetId="2">#REF!</definedName>
    <definedName name="外装工事">#REF!</definedName>
    <definedName name="外灯設備工事" localSheetId="4">#REF!</definedName>
    <definedName name="外灯設備工事" localSheetId="5">#REF!</definedName>
    <definedName name="外灯設備工事" localSheetId="7">#REF!</definedName>
    <definedName name="外灯設備工事" localSheetId="6">#REF!</definedName>
    <definedName name="外灯設備工事" localSheetId="3">#REF!</definedName>
    <definedName name="外灯設備工事" localSheetId="2">#REF!</definedName>
    <definedName name="外灯設備工事">#REF!</definedName>
    <definedName name="外部金属工事" localSheetId="4">#REF!</definedName>
    <definedName name="外部金属工事" localSheetId="5">#REF!</definedName>
    <definedName name="外部金属工事" localSheetId="7">#REF!</definedName>
    <definedName name="外部金属工事" localSheetId="6">#REF!</definedName>
    <definedName name="外部金属工事" localSheetId="3">#REF!</definedName>
    <definedName name="外部金属工事" localSheetId="2">#REF!</definedName>
    <definedName name="外部金属工事">#REF!</definedName>
    <definedName name="外部左官工事" localSheetId="4">#REF!</definedName>
    <definedName name="外部左官工事" localSheetId="5">#REF!</definedName>
    <definedName name="外部左官工事" localSheetId="7">#REF!</definedName>
    <definedName name="外部左官工事" localSheetId="6">#REF!</definedName>
    <definedName name="外部左官工事" localSheetId="3">#REF!</definedName>
    <definedName name="外部左官工事" localSheetId="2">#REF!</definedName>
    <definedName name="外部左官工事">#REF!</definedName>
    <definedName name="外部塗装工事" localSheetId="4">#REF!</definedName>
    <definedName name="外部塗装工事" localSheetId="5">#REF!</definedName>
    <definedName name="外部塗装工事" localSheetId="7">#REF!</definedName>
    <definedName name="外部塗装工事" localSheetId="6">#REF!</definedName>
    <definedName name="外部塗装工事" localSheetId="3">#REF!</definedName>
    <definedName name="外部塗装工事" localSheetId="2">#REF!</definedName>
    <definedName name="外部塗装工事">#REF!</definedName>
    <definedName name="外壁" localSheetId="7">#REF!</definedName>
    <definedName name="外壁">#REF!</definedName>
    <definedName name="幹線設備工事" localSheetId="4">#REF!</definedName>
    <definedName name="幹線設備工事" localSheetId="5">#REF!</definedName>
    <definedName name="幹線設備工事" localSheetId="7">#REF!</definedName>
    <definedName name="幹線設備工事" localSheetId="6">#REF!</definedName>
    <definedName name="幹線設備工事" localSheetId="3">#REF!</definedName>
    <definedName name="幹線設備工事" localSheetId="2">#REF!</definedName>
    <definedName name="幹線設備工事">#REF!</definedName>
    <definedName name="幹線動力" localSheetId="4">#REF!</definedName>
    <definedName name="幹線動力" localSheetId="5">#REF!</definedName>
    <definedName name="幹線動力" localSheetId="7">#REF!</definedName>
    <definedName name="幹線動力" localSheetId="6">#REF!</definedName>
    <definedName name="幹線動力" localSheetId="3">#REF!</definedName>
    <definedName name="幹線動力" localSheetId="2">#REF!</definedName>
    <definedName name="幹線動力">#REF!</definedName>
    <definedName name="幹線動力変" localSheetId="4">#REF!</definedName>
    <definedName name="幹線動力変" localSheetId="5">#REF!</definedName>
    <definedName name="幹線動力変" localSheetId="7">#REF!</definedName>
    <definedName name="幹線動力変" localSheetId="6">#REF!</definedName>
    <definedName name="幹線動力変" localSheetId="3">#REF!</definedName>
    <definedName name="幹線動力変" localSheetId="2">#REF!</definedName>
    <definedName name="幹線動力変">#REF!</definedName>
    <definedName name="換気" localSheetId="4">#REF!</definedName>
    <definedName name="換気" localSheetId="5">#REF!</definedName>
    <definedName name="換気" localSheetId="7">#REF!</definedName>
    <definedName name="換気" localSheetId="6">#REF!</definedName>
    <definedName name="換気" localSheetId="3">#REF!</definedName>
    <definedName name="換気" localSheetId="2">#REF!</definedName>
    <definedName name="換気">#REF!</definedName>
    <definedName name="換気変" localSheetId="4">#REF!</definedName>
    <definedName name="換気変" localSheetId="5">#REF!</definedName>
    <definedName name="換気変" localSheetId="7">#REF!</definedName>
    <definedName name="換気変" localSheetId="6">#REF!</definedName>
    <definedName name="換気変" localSheetId="3">#REF!</definedName>
    <definedName name="換気変" localSheetId="2">#REF!</definedName>
    <definedName name="換気変">#REF!</definedName>
    <definedName name="監督">[1]台帳!$B$8</definedName>
    <definedName name="基準数量">#REF!</definedName>
    <definedName name="基準設定" localSheetId="7">#REF!</definedName>
    <definedName name="基準設定">#REF!</definedName>
    <definedName name="基準単位">#REF!</definedName>
    <definedName name="基礎LPG" localSheetId="4">#REF!</definedName>
    <definedName name="基礎LPG" localSheetId="5">#REF!</definedName>
    <definedName name="基礎LPG" localSheetId="7">#REF!</definedName>
    <definedName name="基礎LPG" localSheetId="6">#REF!</definedName>
    <definedName name="基礎LPG" localSheetId="3">#REF!</definedName>
    <definedName name="基礎LPG" localSheetId="2">#REF!</definedName>
    <definedName name="基礎LPG">#REF!</definedName>
    <definedName name="基礎オイルタンク" localSheetId="4">#REF!</definedName>
    <definedName name="基礎オイルタンク" localSheetId="5">#REF!</definedName>
    <definedName name="基礎オイルタンク" localSheetId="7">#REF!</definedName>
    <definedName name="基礎オイルタンク" localSheetId="6">#REF!</definedName>
    <definedName name="基礎オイルタンク" localSheetId="3">#REF!</definedName>
    <definedName name="基礎オイルタンク" localSheetId="2">#REF!</definedName>
    <definedName name="基礎オイルタンク">#REF!</definedName>
    <definedName name="基礎コン">#REF!</definedName>
    <definedName name="基礎機器" localSheetId="4">#REF!</definedName>
    <definedName name="基礎機器" localSheetId="5">#REF!</definedName>
    <definedName name="基礎機器" localSheetId="7">#REF!</definedName>
    <definedName name="基礎機器" localSheetId="6">#REF!</definedName>
    <definedName name="基礎機器" localSheetId="3">#REF!</definedName>
    <definedName name="基礎機器" localSheetId="2">#REF!</definedName>
    <definedName name="基礎機器">#REF!</definedName>
    <definedName name="基礎受水槽" localSheetId="4">#REF!</definedName>
    <definedName name="基礎受水槽" localSheetId="5">#REF!</definedName>
    <definedName name="基礎受水槽" localSheetId="7">#REF!</definedName>
    <definedName name="基礎受水槽" localSheetId="6">#REF!</definedName>
    <definedName name="基礎受水槽" localSheetId="3">#REF!</definedName>
    <definedName name="基礎受水槽" localSheetId="2">#REF!</definedName>
    <definedName name="基礎受水槽">#REF!</definedName>
    <definedName name="既製コンクリート工事変" localSheetId="4">#REF!</definedName>
    <definedName name="既製コンクリート工事変" localSheetId="5">#REF!</definedName>
    <definedName name="既製コンクリート工事変" localSheetId="7">#REF!</definedName>
    <definedName name="既製コンクリート工事変" localSheetId="6">#REF!</definedName>
    <definedName name="既製コンクリート工事変" localSheetId="3">#REF!</definedName>
    <definedName name="既製コンクリート工事変" localSheetId="2">#REF!</definedName>
    <definedName name="既製コンクリート工事変">#REF!</definedName>
    <definedName name="規格">#REF!</definedName>
    <definedName name="技術管理費率" localSheetId="7">#REF!</definedName>
    <definedName name="技術管理費率">#REF!</definedName>
    <definedName name="給水" localSheetId="4">#REF!</definedName>
    <definedName name="給水" localSheetId="5">#REF!</definedName>
    <definedName name="給水" localSheetId="7">#REF!</definedName>
    <definedName name="給水" localSheetId="6">#REF!</definedName>
    <definedName name="給水" localSheetId="3">#REF!</definedName>
    <definedName name="給水" localSheetId="2">#REF!</definedName>
    <definedName name="給水">#REF!</definedName>
    <definedName name="給水引込み" localSheetId="4">#REF!</definedName>
    <definedName name="給水引込み" localSheetId="5">#REF!</definedName>
    <definedName name="給水引込み" localSheetId="7">#REF!</definedName>
    <definedName name="給水引込み" localSheetId="6">#REF!</definedName>
    <definedName name="給水引込み" localSheetId="3">#REF!</definedName>
    <definedName name="給水引込み" localSheetId="2">#REF!</definedName>
    <definedName name="給水引込み">#REF!</definedName>
    <definedName name="給水変" localSheetId="4">#REF!</definedName>
    <definedName name="給水変" localSheetId="5">#REF!</definedName>
    <definedName name="給水変" localSheetId="7">#REF!</definedName>
    <definedName name="給水変" localSheetId="6">#REF!</definedName>
    <definedName name="給水変" localSheetId="3">#REF!</definedName>
    <definedName name="給水変" localSheetId="2">#REF!</definedName>
    <definedName name="給水変">#REF!</definedName>
    <definedName name="給湯" localSheetId="4">#REF!</definedName>
    <definedName name="給湯" localSheetId="5">#REF!</definedName>
    <definedName name="給湯" localSheetId="7">#REF!</definedName>
    <definedName name="給湯" localSheetId="6">#REF!</definedName>
    <definedName name="給湯" localSheetId="3">#REF!</definedName>
    <definedName name="給湯" localSheetId="2">#REF!</definedName>
    <definedName name="給湯">#REF!</definedName>
    <definedName name="給湯変" localSheetId="4">#REF!</definedName>
    <definedName name="給湯変" localSheetId="5">#REF!</definedName>
    <definedName name="給湯変" localSheetId="7">#REF!</definedName>
    <definedName name="給湯変" localSheetId="6">#REF!</definedName>
    <definedName name="給湯変" localSheetId="3">#REF!</definedName>
    <definedName name="給湯変" localSheetId="2">#REF!</definedName>
    <definedName name="給湯変">#REF!</definedName>
    <definedName name="給油" localSheetId="4">#REF!</definedName>
    <definedName name="給油" localSheetId="5">#REF!</definedName>
    <definedName name="給油" localSheetId="7">#REF!</definedName>
    <definedName name="給油" localSheetId="6">#REF!</definedName>
    <definedName name="給油" localSheetId="3">#REF!</definedName>
    <definedName name="給油" localSheetId="2">#REF!</definedName>
    <definedName name="給油">#REF!</definedName>
    <definedName name="給油変" localSheetId="4">#REF!</definedName>
    <definedName name="給油変" localSheetId="5">#REF!</definedName>
    <definedName name="給油変" localSheetId="7">#REF!</definedName>
    <definedName name="給油変" localSheetId="6">#REF!</definedName>
    <definedName name="給油変" localSheetId="3">#REF!</definedName>
    <definedName name="給油変" localSheetId="2">#REF!</definedName>
    <definedName name="給油変">#REF!</definedName>
    <definedName name="共通仮設" localSheetId="7">#REF!</definedName>
    <definedName name="共通仮設">#REF!</definedName>
    <definedName name="共通仮設費" localSheetId="4">#REF!</definedName>
    <definedName name="共通仮設費" localSheetId="5">#REF!</definedName>
    <definedName name="共通仮設費" localSheetId="7">#REF!</definedName>
    <definedName name="共通仮設費" localSheetId="6">#REF!</definedName>
    <definedName name="共通仮設費" localSheetId="3">#REF!</definedName>
    <definedName name="共通仮設費" localSheetId="2">#REF!</definedName>
    <definedName name="共通仮設費">#REF!</definedName>
    <definedName name="共通費１" localSheetId="7">#REF!</definedName>
    <definedName name="共通費１">#REF!</definedName>
    <definedName name="共通費２" localSheetId="7">#REF!</definedName>
    <definedName name="共通費２">#REF!</definedName>
    <definedName name="金額">#REF!</definedName>
    <definedName name="金属工事" localSheetId="4">#REF!</definedName>
    <definedName name="金属工事" localSheetId="5">#REF!</definedName>
    <definedName name="金属工事" localSheetId="7">#REF!</definedName>
    <definedName name="金属工事" localSheetId="6">#REF!</definedName>
    <definedName name="金属工事" localSheetId="3">#REF!</definedName>
    <definedName name="金属工事" localSheetId="2">#REF!</definedName>
    <definedName name="金属工事">#REF!</definedName>
    <definedName name="金属工事変" localSheetId="4">#REF!</definedName>
    <definedName name="金属工事変" localSheetId="5">#REF!</definedName>
    <definedName name="金属工事変" localSheetId="7">#REF!</definedName>
    <definedName name="金属工事変" localSheetId="6">#REF!</definedName>
    <definedName name="金属工事変" localSheetId="3">#REF!</definedName>
    <definedName name="金属工事変" localSheetId="2">#REF!</definedName>
    <definedName name="金属工事変">#REF!</definedName>
    <definedName name="金属製建具工事" localSheetId="4">#REF!</definedName>
    <definedName name="金属製建具工事" localSheetId="5">#REF!</definedName>
    <definedName name="金属製建具工事" localSheetId="7">#REF!</definedName>
    <definedName name="金属製建具工事" localSheetId="6">#REF!</definedName>
    <definedName name="金属製建具工事" localSheetId="3">#REF!</definedName>
    <definedName name="金属製建具工事" localSheetId="2">#REF!</definedName>
    <definedName name="金属製建具工事">#REF!</definedName>
    <definedName name="金属製建具工事変" localSheetId="4">#REF!</definedName>
    <definedName name="金属製建具工事変" localSheetId="5">#REF!</definedName>
    <definedName name="金属製建具工事変" localSheetId="7">#REF!</definedName>
    <definedName name="金属製建具工事変" localSheetId="6">#REF!</definedName>
    <definedName name="金属製建具工事変" localSheetId="3">#REF!</definedName>
    <definedName name="金属製建具工事変" localSheetId="2">#REF!</definedName>
    <definedName name="金属製建具工事変">#REF!</definedName>
    <definedName name="型枠">#REF!</definedName>
    <definedName name="契約額">[1]台帳!$B$27</definedName>
    <definedName name="契約日">[1]台帳!$B$28</definedName>
    <definedName name="経費計項目">#REF!</definedName>
    <definedName name="経費計算" localSheetId="7">#REF!</definedName>
    <definedName name="経費計算">#REF!</definedName>
    <definedName name="経費項目">#REF!</definedName>
    <definedName name="経費率">#REF!</definedName>
    <definedName name="計算書" localSheetId="7">#REF!</definedName>
    <definedName name="計算書">#REF!</definedName>
    <definedName name="建築主体工事" localSheetId="4">#REF!</definedName>
    <definedName name="建築主体工事" localSheetId="5">#REF!</definedName>
    <definedName name="建築主体工事" localSheetId="7">#REF!</definedName>
    <definedName name="建築主体工事" localSheetId="6">#REF!</definedName>
    <definedName name="建築主体工事" localSheetId="3">#REF!</definedName>
    <definedName name="建築主体工事" localSheetId="2">#REF!</definedName>
    <definedName name="建築主体工事">#REF!</definedName>
    <definedName name="建築本体工事" localSheetId="4">#REF!</definedName>
    <definedName name="建築本体工事" localSheetId="5">#REF!</definedName>
    <definedName name="建築本体工事" localSheetId="7">#REF!</definedName>
    <definedName name="建築本体工事" localSheetId="6">#REF!</definedName>
    <definedName name="建築本体工事" localSheetId="3">#REF!</definedName>
    <definedName name="建築本体工事" localSheetId="2">#REF!</definedName>
    <definedName name="建築本体工事">#REF!</definedName>
    <definedName name="検査員">[1]台帳!$B$40</definedName>
    <definedName name="検査日">[1]台帳!$B$43</definedName>
    <definedName name="軒天" localSheetId="7">#REF!</definedName>
    <definedName name="軒天">#REF!</definedName>
    <definedName name="元号">#REF!</definedName>
    <definedName name="現場" localSheetId="7">#REF!</definedName>
    <definedName name="現場">#REF!</definedName>
    <definedName name="現場管理費率" localSheetId="7">#REF!</definedName>
    <definedName name="現場管理費率">#REF!</definedName>
    <definedName name="現場管理費率_ﾄﾝﾈﾙ" localSheetId="7">#REF!</definedName>
    <definedName name="現場管理費率_ﾄﾝﾈﾙ">#REF!</definedName>
    <definedName name="現場経費" localSheetId="7">#REF!</definedName>
    <definedName name="現場経費">#REF!</definedName>
    <definedName name="工期始">[1]台帳!$B$29</definedName>
    <definedName name="工期終">[1]台帳!$B$16</definedName>
    <definedName name="工事名">[1]台帳!$B$6</definedName>
    <definedName name="工法">[10]入力表!$E$26:$E$29=[10]入力表!$B$28</definedName>
    <definedName name="鋼製建具工事">#REF!</definedName>
    <definedName name="合__計" localSheetId="7">#REF!</definedName>
    <definedName name="合__計">#REF!</definedName>
    <definedName name="合計">[11]総括!$AM$10:$AS$17</definedName>
    <definedName name="合計１" localSheetId="7">#REF!</definedName>
    <definedName name="合計１">#REF!</definedName>
    <definedName name="合計２" localSheetId="7">#REF!</definedName>
    <definedName name="合計２">#REF!</definedName>
    <definedName name="根切">#REF!</definedName>
    <definedName name="根切り">#REF!</definedName>
    <definedName name="左官タイル工事">#REF!</definedName>
    <definedName name="左官工事" localSheetId="4">#REF!</definedName>
    <definedName name="左官工事" localSheetId="5">#REF!</definedName>
    <definedName name="左官工事" localSheetId="7">#REF!</definedName>
    <definedName name="左官工事" localSheetId="6">#REF!</definedName>
    <definedName name="左官工事" localSheetId="3">#REF!</definedName>
    <definedName name="左官工事" localSheetId="2">#REF!</definedName>
    <definedName name="左官工事">#REF!</definedName>
    <definedName name="左官工事変" localSheetId="4">#REF!</definedName>
    <definedName name="左官工事変" localSheetId="5">#REF!</definedName>
    <definedName name="左官工事変" localSheetId="7">#REF!</definedName>
    <definedName name="左官工事変" localSheetId="6">#REF!</definedName>
    <definedName name="左官工事変" localSheetId="3">#REF!</definedName>
    <definedName name="左官工事変" localSheetId="2">#REF!</definedName>
    <definedName name="左官工事変">#REF!</definedName>
    <definedName name="作業名称">#REF!</definedName>
    <definedName name="雑工事">#REF!</definedName>
    <definedName name="残土">#REF!</definedName>
    <definedName name="残土処分">#REF!</definedName>
    <definedName name="仕上げユニット工事" localSheetId="4">#REF!</definedName>
    <definedName name="仕上げユニット工事" localSheetId="5">#REF!</definedName>
    <definedName name="仕上げユニット工事" localSheetId="7">#REF!</definedName>
    <definedName name="仕上げユニット工事" localSheetId="6">#REF!</definedName>
    <definedName name="仕上げユニット工事" localSheetId="3">#REF!</definedName>
    <definedName name="仕上げユニット工事" localSheetId="2">#REF!</definedName>
    <definedName name="仕上げユニット工事">#REF!</definedName>
    <definedName name="仕上げユニット工事変" localSheetId="4">#REF!</definedName>
    <definedName name="仕上げユニット工事変" localSheetId="5">#REF!</definedName>
    <definedName name="仕上げユニット工事変" localSheetId="7">#REF!</definedName>
    <definedName name="仕上げユニット工事変" localSheetId="6">#REF!</definedName>
    <definedName name="仕上げユニット工事変" localSheetId="3">#REF!</definedName>
    <definedName name="仕上げユニット工事変" localSheetId="2">#REF!</definedName>
    <definedName name="仕上げユニット工事変">#REF!</definedName>
    <definedName name="仕様">#REF!</definedName>
    <definedName name="次帳票名">#REF!</definedName>
    <definedName name="自火報" localSheetId="4">#REF!</definedName>
    <definedName name="自火報" localSheetId="5">#REF!</definedName>
    <definedName name="自火報" localSheetId="7">#REF!</definedName>
    <definedName name="自火報" localSheetId="6">#REF!</definedName>
    <definedName name="自火報" localSheetId="3">#REF!</definedName>
    <definedName name="自火報" localSheetId="2">#REF!</definedName>
    <definedName name="自火報">#REF!</definedName>
    <definedName name="自火報変" localSheetId="4">#REF!</definedName>
    <definedName name="自火報変" localSheetId="5">#REF!</definedName>
    <definedName name="自火報変" localSheetId="7">#REF!</definedName>
    <definedName name="自火報変" localSheetId="6">#REF!</definedName>
    <definedName name="自火報変" localSheetId="3">#REF!</definedName>
    <definedName name="自火報変" localSheetId="2">#REF!</definedName>
    <definedName name="自火報変">#REF!</definedName>
    <definedName name="自動火災報知設備工事" localSheetId="4">#REF!</definedName>
    <definedName name="自動火災報知設備工事" localSheetId="5">#REF!</definedName>
    <definedName name="自動火災報知設備工事" localSheetId="7">#REF!</definedName>
    <definedName name="自動火災報知設備工事" localSheetId="6">#REF!</definedName>
    <definedName name="自動火災報知設備工事" localSheetId="3">#REF!</definedName>
    <definedName name="自動火災報知設備工事" localSheetId="2">#REF!</definedName>
    <definedName name="自動火災報知設備工事">#REF!</definedName>
    <definedName name="捨コン">#REF!</definedName>
    <definedName name="捨てコン">#REF!</definedName>
    <definedName name="社名">#REF!</definedName>
    <definedName name="種別">#REF!</definedName>
    <definedName name="受変電" localSheetId="4">#REF!</definedName>
    <definedName name="受変電" localSheetId="5">#REF!</definedName>
    <definedName name="受変電" localSheetId="7">#REF!</definedName>
    <definedName name="受変電" localSheetId="6">#REF!</definedName>
    <definedName name="受変電" localSheetId="3">#REF!</definedName>
    <definedName name="受変電" localSheetId="2">#REF!</definedName>
    <definedName name="受変電">#REF!</definedName>
    <definedName name="受変電設備工事" localSheetId="4">#REF!</definedName>
    <definedName name="受変電設備工事" localSheetId="5">#REF!</definedName>
    <definedName name="受変電設備工事" localSheetId="7">#REF!</definedName>
    <definedName name="受変電設備工事" localSheetId="6">#REF!</definedName>
    <definedName name="受変電設備工事" localSheetId="3">#REF!</definedName>
    <definedName name="受変電設備工事" localSheetId="2">#REF!</definedName>
    <definedName name="受変電設備工事">#REF!</definedName>
    <definedName name="受変電変" localSheetId="4">#REF!</definedName>
    <definedName name="受変電変" localSheetId="5">#REF!</definedName>
    <definedName name="受変電変" localSheetId="7">#REF!</definedName>
    <definedName name="受変電変" localSheetId="6">#REF!</definedName>
    <definedName name="受変電変" localSheetId="3">#REF!</definedName>
    <definedName name="受変電変" localSheetId="2">#REF!</definedName>
    <definedName name="受変電変">#REF!</definedName>
    <definedName name="出力範囲" localSheetId="7">#REF!</definedName>
    <definedName name="出力範囲">#REF!</definedName>
    <definedName name="竣工日">[1]台帳!$B$42</definedName>
    <definedName name="準備" localSheetId="7">#REF!</definedName>
    <definedName name="準備">#REF!</definedName>
    <definedName name="準備費率" localSheetId="7">#REF!</definedName>
    <definedName name="準備費率">#REF!</definedName>
    <definedName name="諸雑費率">#REF!</definedName>
    <definedName name="小計１" localSheetId="7">#REF!</definedName>
    <definedName name="小計１">#REF!</definedName>
    <definedName name="小計2" localSheetId="7">#REF!</definedName>
    <definedName name="小計2">#REF!</definedName>
    <definedName name="小計3">#REF!</definedName>
    <definedName name="小計33" localSheetId="7">#REF!</definedName>
    <definedName name="小計33">#REF!</definedName>
    <definedName name="小計4">#REF!</definedName>
    <definedName name="小計44" localSheetId="7">#REF!</definedName>
    <definedName name="小計44">#REF!</definedName>
    <definedName name="小計5">#REF!</definedName>
    <definedName name="小計6">#REF!</definedName>
    <definedName name="小計7">#REF!</definedName>
    <definedName name="小口径塩ビ桝" localSheetId="4">#REF!</definedName>
    <definedName name="小口径塩ビ桝" localSheetId="5">#REF!</definedName>
    <definedName name="小口径塩ビ桝" localSheetId="7">#REF!</definedName>
    <definedName name="小口径塩ビ桝" localSheetId="6">#REF!</definedName>
    <definedName name="小口径塩ビ桝" localSheetId="3">#REF!</definedName>
    <definedName name="小口径塩ビ桝" localSheetId="2">#REF!</definedName>
    <definedName name="小口径塩ビ桝">#REF!</definedName>
    <definedName name="床暖房" localSheetId="4">#REF!</definedName>
    <definedName name="床暖房" localSheetId="5">#REF!</definedName>
    <definedName name="床暖房" localSheetId="7">#REF!</definedName>
    <definedName name="床暖房" localSheetId="6">#REF!</definedName>
    <definedName name="床暖房" localSheetId="3">#REF!</definedName>
    <definedName name="床暖房" localSheetId="2">#REF!</definedName>
    <definedName name="床暖房">#REF!</definedName>
    <definedName name="床暖房変" localSheetId="4">#REF!</definedName>
    <definedName name="床暖房変" localSheetId="5">#REF!</definedName>
    <definedName name="床暖房変" localSheetId="7">#REF!</definedName>
    <definedName name="床暖房変" localSheetId="6">#REF!</definedName>
    <definedName name="床暖房変" localSheetId="3">#REF!</definedName>
    <definedName name="床暖房変" localSheetId="2">#REF!</definedName>
    <definedName name="床暖房変">#REF!</definedName>
    <definedName name="消火" localSheetId="4">#REF!</definedName>
    <definedName name="消火" localSheetId="5">#REF!</definedName>
    <definedName name="消火" localSheetId="7">#REF!</definedName>
    <definedName name="消火" localSheetId="6">#REF!</definedName>
    <definedName name="消火" localSheetId="3">#REF!</definedName>
    <definedName name="消火" localSheetId="2">#REF!</definedName>
    <definedName name="消火">#REF!</definedName>
    <definedName name="消火変" localSheetId="4">#REF!</definedName>
    <definedName name="消火変" localSheetId="5">#REF!</definedName>
    <definedName name="消火変" localSheetId="7">#REF!</definedName>
    <definedName name="消火変" localSheetId="6">#REF!</definedName>
    <definedName name="消火変" localSheetId="3">#REF!</definedName>
    <definedName name="消火変" localSheetId="2">#REF!</definedName>
    <definedName name="消火変">#REF!</definedName>
    <definedName name="照明器具" localSheetId="4">#REF!</definedName>
    <definedName name="照明器具" localSheetId="5">#REF!</definedName>
    <definedName name="照明器具" localSheetId="7">#REF!</definedName>
    <definedName name="照明器具" localSheetId="6">#REF!</definedName>
    <definedName name="照明器具" localSheetId="3">#REF!</definedName>
    <definedName name="照明器具" localSheetId="2">#REF!</definedName>
    <definedName name="照明器具">#REF!</definedName>
    <definedName name="照明器具変" localSheetId="4">#REF!</definedName>
    <definedName name="照明器具変" localSheetId="5">#REF!</definedName>
    <definedName name="照明器具変" localSheetId="7">#REF!</definedName>
    <definedName name="照明器具変" localSheetId="6">#REF!</definedName>
    <definedName name="照明器具変" localSheetId="3">#REF!</definedName>
    <definedName name="照明器具変" localSheetId="2">#REF!</definedName>
    <definedName name="照明器具変">#REF!</definedName>
    <definedName name="情報用配管設備工事" localSheetId="4">#REF!</definedName>
    <definedName name="情報用配管設備工事" localSheetId="5">#REF!</definedName>
    <definedName name="情報用配管設備工事" localSheetId="7">#REF!</definedName>
    <definedName name="情報用配管設備工事" localSheetId="6">#REF!</definedName>
    <definedName name="情報用配管設備工事" localSheetId="3">#REF!</definedName>
    <definedName name="情報用配管設備工事" localSheetId="2">#REF!</definedName>
    <definedName name="情報用配管設備工事">#REF!</definedName>
    <definedName name="条件入力" localSheetId="7">#REF!</definedName>
    <definedName name="条件入力">#REF!</definedName>
    <definedName name="浄化槽" localSheetId="4">#REF!</definedName>
    <definedName name="浄化槽" localSheetId="5">#REF!</definedName>
    <definedName name="浄化槽" localSheetId="7">#REF!</definedName>
    <definedName name="浄化槽" localSheetId="6">#REF!</definedName>
    <definedName name="浄化槽" localSheetId="3">#REF!</definedName>
    <definedName name="浄化槽" localSheetId="2">#REF!</definedName>
    <definedName name="浄化槽">#REF!</definedName>
    <definedName name="浄化槽変" localSheetId="4">#REF!</definedName>
    <definedName name="浄化槽変" localSheetId="5">#REF!</definedName>
    <definedName name="浄化槽変" localSheetId="7">#REF!</definedName>
    <definedName name="浄化槽変" localSheetId="6">#REF!</definedName>
    <definedName name="浄化槽変" localSheetId="3">#REF!</definedName>
    <definedName name="浄化槽変" localSheetId="2">#REF!</definedName>
    <definedName name="浄化槽変">#REF!</definedName>
    <definedName name="浸透桝" localSheetId="4">#REF!</definedName>
    <definedName name="浸透桝" localSheetId="5">#REF!</definedName>
    <definedName name="浸透桝" localSheetId="7">#REF!</definedName>
    <definedName name="浸透桝" localSheetId="6">#REF!</definedName>
    <definedName name="浸透桝" localSheetId="3">#REF!</definedName>
    <definedName name="浸透桝" localSheetId="2">#REF!</definedName>
    <definedName name="浸透桝">#REF!</definedName>
    <definedName name="申請費計" localSheetId="7">#REF!</definedName>
    <definedName name="申請費計">#REF!</definedName>
    <definedName name="水抜栓桝" localSheetId="4">#REF!</definedName>
    <definedName name="水抜栓桝" localSheetId="5">#REF!</definedName>
    <definedName name="水抜栓桝" localSheetId="7">#REF!</definedName>
    <definedName name="水抜栓桝" localSheetId="6">#REF!</definedName>
    <definedName name="水抜栓桝" localSheetId="3">#REF!</definedName>
    <definedName name="水抜栓桝" localSheetId="2">#REF!</definedName>
    <definedName name="水抜栓桝">#REF!</definedName>
    <definedName name="数量">#REF!</definedName>
    <definedName name="西面" localSheetId="7">#REF!</definedName>
    <definedName name="西面">#REF!</definedName>
    <definedName name="請負住所">[1]台帳!$B$24</definedName>
    <definedName name="請負人">[1]台帳!$B$26</definedName>
    <definedName name="設計額">[1]台帳!$B$20</definedName>
    <definedName name="総計" localSheetId="7">#REF!</definedName>
    <definedName name="総計">#REF!</definedName>
    <definedName name="総頁数">#REF!</definedName>
    <definedName name="他機械" localSheetId="7">#REF!</definedName>
    <definedName name="他機械">#REF!</definedName>
    <definedName name="第PE16号明細書" localSheetId="7">#REF!</definedName>
    <definedName name="第PE16号明細書">#REF!</definedName>
    <definedName name="第PE17号明細書" localSheetId="7">#REF!</definedName>
    <definedName name="第PE17号明細書">#REF!</definedName>
    <definedName name="第PE18号明細書" localSheetId="7">#REF!</definedName>
    <definedName name="第PE18号明細書">#REF!</definedName>
    <definedName name="第PE19号明細書" localSheetId="7">#REF!</definedName>
    <definedName name="第PE19号明細書">#REF!</definedName>
    <definedName name="単位">#REF!</definedName>
    <definedName name="単価">#REF!</definedName>
    <definedName name="単価入力" localSheetId="7">#REF!</definedName>
    <definedName name="単価入力">#REF!</definedName>
    <definedName name="断熱工事" localSheetId="4">#REF!</definedName>
    <definedName name="断熱工事" localSheetId="5">#REF!</definedName>
    <definedName name="断熱工事" localSheetId="7">#REF!</definedName>
    <definedName name="断熱工事" localSheetId="6">#REF!</definedName>
    <definedName name="断熱工事" localSheetId="3">#REF!</definedName>
    <definedName name="断熱工事" localSheetId="2">#REF!</definedName>
    <definedName name="断熱工事">#REF!</definedName>
    <definedName name="暖房" localSheetId="4">#REF!</definedName>
    <definedName name="暖房" localSheetId="5">#REF!</definedName>
    <definedName name="暖房" localSheetId="7">#REF!</definedName>
    <definedName name="暖房" localSheetId="6">#REF!</definedName>
    <definedName name="暖房" localSheetId="3">#REF!</definedName>
    <definedName name="暖房" localSheetId="2">#REF!</definedName>
    <definedName name="暖房">#REF!</definedName>
    <definedName name="暖房変" localSheetId="4">#REF!</definedName>
    <definedName name="暖房変" localSheetId="5">#REF!</definedName>
    <definedName name="暖房変" localSheetId="7">#REF!</definedName>
    <definedName name="暖房変" localSheetId="6">#REF!</definedName>
    <definedName name="暖房変" localSheetId="3">#REF!</definedName>
    <definedName name="暖房変" localSheetId="2">#REF!</definedName>
    <definedName name="暖房変">#REF!</definedName>
    <definedName name="地域">#REF!</definedName>
    <definedName name="帳票番号">#REF!</definedName>
    <definedName name="直接仮設工事" localSheetId="4">#REF!</definedName>
    <definedName name="直接仮設工事" localSheetId="5">#REF!</definedName>
    <definedName name="直接仮設工事" localSheetId="7">#REF!</definedName>
    <definedName name="直接仮設工事" localSheetId="6">#REF!</definedName>
    <definedName name="直接仮設工事" localSheetId="3">#REF!</definedName>
    <definedName name="直接仮設工事" localSheetId="2">#REF!</definedName>
    <definedName name="直接仮設工事">#REF!</definedName>
    <definedName name="直接工事費" localSheetId="4">#REF!</definedName>
    <definedName name="直接工事費" localSheetId="5">#REF!</definedName>
    <definedName name="直接工事費" localSheetId="7">#REF!</definedName>
    <definedName name="直接工事費" localSheetId="6">#REF!</definedName>
    <definedName name="直接工事費" localSheetId="3">#REF!</definedName>
    <definedName name="直接工事費" localSheetId="2">#REF!</definedName>
    <definedName name="直接工事費">#REF!</definedName>
    <definedName name="通信引込設備工事" localSheetId="4">#REF!</definedName>
    <definedName name="通信引込設備工事" localSheetId="5">#REF!</definedName>
    <definedName name="通信引込設備工事" localSheetId="7">#REF!</definedName>
    <definedName name="通信引込設備工事" localSheetId="6">#REF!</definedName>
    <definedName name="通信引込設備工事" localSheetId="3">#REF!</definedName>
    <definedName name="通信引込設備工事" localSheetId="2">#REF!</definedName>
    <definedName name="通信引込設備工事">#REF!</definedName>
    <definedName name="低減率">#REF!</definedName>
    <definedName name="摘要">#REF!</definedName>
    <definedName name="撤去" localSheetId="4">#REF!</definedName>
    <definedName name="撤去" localSheetId="5">#REF!</definedName>
    <definedName name="撤去" localSheetId="7">#REF!</definedName>
    <definedName name="撤去" localSheetId="6">#REF!</definedName>
    <definedName name="撤去" localSheetId="3">#REF!</definedName>
    <definedName name="撤去" localSheetId="2">#REF!</definedName>
    <definedName name="撤去">#REF!</definedName>
    <definedName name="鉄">#REF!</definedName>
    <definedName name="鉄筋">#REF!</definedName>
    <definedName name="鉄筋１" localSheetId="7">#REF!</definedName>
    <definedName name="鉄筋１">#REF!</definedName>
    <definedName name="鉄筋２" localSheetId="7">#REF!</definedName>
    <definedName name="鉄筋２">#REF!</definedName>
    <definedName name="鉄筋３" localSheetId="7">#REF!</definedName>
    <definedName name="鉄筋３">#REF!</definedName>
    <definedName name="鉄筋４" localSheetId="7">#REF!</definedName>
    <definedName name="鉄筋４">#REF!</definedName>
    <definedName name="鉄筋５" localSheetId="7">#REF!</definedName>
    <definedName name="鉄筋５">#REF!</definedName>
    <definedName name="鉄筋コンクリート工事" localSheetId="4">#REF!</definedName>
    <definedName name="鉄筋コンクリート工事" localSheetId="5">#REF!</definedName>
    <definedName name="鉄筋コンクリート工事" localSheetId="7">#REF!</definedName>
    <definedName name="鉄筋コンクリート工事" localSheetId="6">#REF!</definedName>
    <definedName name="鉄筋コンクリート工事" localSheetId="3">#REF!</definedName>
    <definedName name="鉄筋コンクリート工事" localSheetId="2">#REF!</definedName>
    <definedName name="鉄筋コンクリート工事">#REF!</definedName>
    <definedName name="鉄筋統計数量">#REF!</definedName>
    <definedName name="鉄骨工事" localSheetId="4">#REF!</definedName>
    <definedName name="鉄骨工事" localSheetId="5">#REF!</definedName>
    <definedName name="鉄骨工事" localSheetId="7">#REF!</definedName>
    <definedName name="鉄骨工事" localSheetId="6">#REF!</definedName>
    <definedName name="鉄骨工事" localSheetId="3">#REF!</definedName>
    <definedName name="鉄骨工事" localSheetId="2">#REF!</definedName>
    <definedName name="鉄骨工事">#REF!</definedName>
    <definedName name="鉄統計数量">#REF!</definedName>
    <definedName name="天井開口補強" localSheetId="4">#REF!</definedName>
    <definedName name="天井開口補強" localSheetId="5">#REF!</definedName>
    <definedName name="天井開口補強" localSheetId="7">#REF!</definedName>
    <definedName name="天井開口補強" localSheetId="6">#REF!</definedName>
    <definedName name="天井開口補強" localSheetId="3">#REF!</definedName>
    <definedName name="天井開口補強" localSheetId="2">#REF!</definedName>
    <definedName name="天井開口補強">#REF!</definedName>
    <definedName name="電気" localSheetId="9" hidden="1">#REF!</definedName>
    <definedName name="電気" hidden="1">#REF!</definedName>
    <definedName name="電気代価">[4]照明!$U$56</definedName>
    <definedName name="電気明細書" localSheetId="7">#REF!</definedName>
    <definedName name="電気明細書">#REF!</definedName>
    <definedName name="電工">#REF!</definedName>
    <definedName name="電線ケｰブル付属材料" localSheetId="7">#N/A</definedName>
    <definedName name="電線ケｰブル付属材料" localSheetId="3">#N/A</definedName>
    <definedName name="電線ケｰブル付属材料" localSheetId="2">#N/A</definedName>
    <definedName name="電線ケｰブル付属材料">[0]!_</definedName>
    <definedName name="電線管付属材料" localSheetId="7">[0]!_1枚目</definedName>
    <definedName name="電線管付属材料">[0]!_1枚目</definedName>
    <definedName name="電灯ｺﾝｾﾝﾄ" localSheetId="4">#REF!</definedName>
    <definedName name="電灯ｺﾝｾﾝﾄ" localSheetId="5">#REF!</definedName>
    <definedName name="電灯ｺﾝｾﾝﾄ" localSheetId="7">#REF!</definedName>
    <definedName name="電灯ｺﾝｾﾝﾄ" localSheetId="6">#REF!</definedName>
    <definedName name="電灯ｺﾝｾﾝﾄ" localSheetId="3">#REF!</definedName>
    <definedName name="電灯ｺﾝｾﾝﾄ" localSheetId="2">#REF!</definedName>
    <definedName name="電灯ｺﾝｾﾝﾄ">#REF!</definedName>
    <definedName name="電灯ｺﾝｾﾝﾄ変" localSheetId="4">#REF!</definedName>
    <definedName name="電灯ｺﾝｾﾝﾄ変" localSheetId="5">#REF!</definedName>
    <definedName name="電灯ｺﾝｾﾝﾄ変" localSheetId="7">#REF!</definedName>
    <definedName name="電灯ｺﾝｾﾝﾄ変" localSheetId="6">#REF!</definedName>
    <definedName name="電灯ｺﾝｾﾝﾄ変" localSheetId="3">#REF!</definedName>
    <definedName name="電灯ｺﾝｾﾝﾄ変" localSheetId="2">#REF!</definedName>
    <definedName name="電灯ｺﾝｾﾝﾄ変">#REF!</definedName>
    <definedName name="電灯設備工事" localSheetId="4">#REF!</definedName>
    <definedName name="電灯設備工事" localSheetId="5">#REF!</definedName>
    <definedName name="電灯設備工事" localSheetId="7">#REF!</definedName>
    <definedName name="電灯設備工事" localSheetId="6">#REF!</definedName>
    <definedName name="電灯設備工事" localSheetId="3">#REF!</definedName>
    <definedName name="電灯設備工事" localSheetId="2">#REF!</definedName>
    <definedName name="電灯設備工事">#REF!</definedName>
    <definedName name="電力引込設備工事" localSheetId="4">#REF!</definedName>
    <definedName name="電力引込設備工事" localSheetId="5">#REF!</definedName>
    <definedName name="電力引込設備工事" localSheetId="7">#REF!</definedName>
    <definedName name="電力引込設備工事" localSheetId="6">#REF!</definedName>
    <definedName name="電力引込設備工事" localSheetId="3">#REF!</definedName>
    <definedName name="電力引込設備工事" localSheetId="2">#REF!</definedName>
    <definedName name="電力引込設備工事">#REF!</definedName>
    <definedName name="電話設備工事" localSheetId="4">#REF!</definedName>
    <definedName name="電話設備工事" localSheetId="5">#REF!</definedName>
    <definedName name="電話設備工事" localSheetId="7">#REF!</definedName>
    <definedName name="電話設備工事" localSheetId="6">#REF!</definedName>
    <definedName name="電話設備工事" localSheetId="3">#REF!</definedName>
    <definedName name="電話設備工事" localSheetId="2">#REF!</definedName>
    <definedName name="電話設備工事">#REF!</definedName>
    <definedName name="電話配管" localSheetId="4">#REF!</definedName>
    <definedName name="電話配管" localSheetId="5">#REF!</definedName>
    <definedName name="電話配管" localSheetId="7">#REF!</definedName>
    <definedName name="電話配管" localSheetId="6">#REF!</definedName>
    <definedName name="電話配管" localSheetId="3">#REF!</definedName>
    <definedName name="電話配管" localSheetId="2">#REF!</definedName>
    <definedName name="電話配管">#REF!</definedName>
    <definedName name="電話配管変" localSheetId="4">#REF!</definedName>
    <definedName name="電話配管変" localSheetId="5">#REF!</definedName>
    <definedName name="電話配管変" localSheetId="7">#REF!</definedName>
    <definedName name="電話配管変" localSheetId="6">#REF!</definedName>
    <definedName name="電話配管変" localSheetId="3">#REF!</definedName>
    <definedName name="電話配管変" localSheetId="2">#REF!</definedName>
    <definedName name="電話配管変">#REF!</definedName>
    <definedName name="塗装工事" localSheetId="4">#REF!</definedName>
    <definedName name="塗装工事" localSheetId="5">#REF!</definedName>
    <definedName name="塗装工事" localSheetId="7">#REF!</definedName>
    <definedName name="塗装工事" localSheetId="6">#REF!</definedName>
    <definedName name="塗装工事" localSheetId="3">#REF!</definedName>
    <definedName name="塗装工事" localSheetId="2">#REF!</definedName>
    <definedName name="塗装工事">#REF!</definedName>
    <definedName name="塗装工事変" localSheetId="4">#REF!</definedName>
    <definedName name="塗装工事変" localSheetId="5">#REF!</definedName>
    <definedName name="塗装工事変" localSheetId="7">#REF!</definedName>
    <definedName name="塗装工事変" localSheetId="6">#REF!</definedName>
    <definedName name="塗装工事変" localSheetId="3">#REF!</definedName>
    <definedName name="塗装工事変" localSheetId="2">#REF!</definedName>
    <definedName name="塗装工事変">#REF!</definedName>
    <definedName name="渡り廊下設備工事" localSheetId="4">#REF!</definedName>
    <definedName name="渡り廊下設備工事" localSheetId="5">#REF!</definedName>
    <definedName name="渡り廊下設備工事" localSheetId="7">#REF!</definedName>
    <definedName name="渡り廊下設備工事" localSheetId="6">#REF!</definedName>
    <definedName name="渡り廊下設備工事" localSheetId="3">#REF!</definedName>
    <definedName name="渡り廊下設備工事" localSheetId="2">#REF!</definedName>
    <definedName name="渡り廊下設備工事">#REF!</definedName>
    <definedName name="土工事" localSheetId="4">#REF!</definedName>
    <definedName name="土工事" localSheetId="5">#REF!</definedName>
    <definedName name="土工事" localSheetId="7">#REF!</definedName>
    <definedName name="土工事" localSheetId="6">#REF!</definedName>
    <definedName name="土工事" localSheetId="3">#REF!</definedName>
    <definedName name="土工事" localSheetId="2">#REF!</definedName>
    <definedName name="土工事">#REF!</definedName>
    <definedName name="土木､備品" localSheetId="4">#REF!</definedName>
    <definedName name="土木､備品" localSheetId="5">#REF!</definedName>
    <definedName name="土木､備品" localSheetId="7">#REF!</definedName>
    <definedName name="土木､備品" localSheetId="6">#REF!</definedName>
    <definedName name="土木､備品" localSheetId="3">#REF!</definedName>
    <definedName name="土木､備品" localSheetId="2">#REF!</definedName>
    <definedName name="土木､備品">#REF!</definedName>
    <definedName name="土木､備品変" localSheetId="4">#REF!</definedName>
    <definedName name="土木､備品変" localSheetId="5">#REF!</definedName>
    <definedName name="土木､備品変" localSheetId="7">#REF!</definedName>
    <definedName name="土木､備品変" localSheetId="6">#REF!</definedName>
    <definedName name="土木､備品変" localSheetId="3">#REF!</definedName>
    <definedName name="土木､備品変" localSheetId="2">#REF!</definedName>
    <definedName name="土木､備品変">#REF!</definedName>
    <definedName name="土留工" localSheetId="7">#REF!</definedName>
    <definedName name="土留工">#REF!</definedName>
    <definedName name="東面" localSheetId="7">#REF!</definedName>
    <definedName name="東面">#REF!</definedName>
    <definedName name="動力設備工事" localSheetId="4">#REF!</definedName>
    <definedName name="動力設備工事" localSheetId="5">#REF!</definedName>
    <definedName name="動力設備工事" localSheetId="7">#REF!</definedName>
    <definedName name="動力設備工事" localSheetId="6">#REF!</definedName>
    <definedName name="動力設備工事" localSheetId="3">#REF!</definedName>
    <definedName name="動力設備工事" localSheetId="2">#REF!</definedName>
    <definedName name="動力設備工事">#REF!</definedName>
    <definedName name="内外装工事" localSheetId="4">#REF!</definedName>
    <definedName name="内外装工事" localSheetId="5">#REF!</definedName>
    <definedName name="内外装工事" localSheetId="7">#REF!</definedName>
    <definedName name="内外装工事" localSheetId="6">#REF!</definedName>
    <definedName name="内外装工事" localSheetId="3">#REF!</definedName>
    <definedName name="内外装工事" localSheetId="2">#REF!</definedName>
    <definedName name="内外装工事">#REF!</definedName>
    <definedName name="内外装工事変" localSheetId="4">#REF!</definedName>
    <definedName name="内外装工事変" localSheetId="5">#REF!</definedName>
    <definedName name="内外装工事変" localSheetId="7">#REF!</definedName>
    <definedName name="内外装工事変" localSheetId="6">#REF!</definedName>
    <definedName name="内外装工事変" localSheetId="3">#REF!</definedName>
    <definedName name="内外装工事変" localSheetId="2">#REF!</definedName>
    <definedName name="内外装工事変">#REF!</definedName>
    <definedName name="内装工事" localSheetId="4">#REF!</definedName>
    <definedName name="内装工事" localSheetId="5">#REF!</definedName>
    <definedName name="内装工事" localSheetId="7">#REF!</definedName>
    <definedName name="内装工事" localSheetId="6">#REF!</definedName>
    <definedName name="内装工事" localSheetId="3">#REF!</definedName>
    <definedName name="内装工事" localSheetId="2">#REF!</definedName>
    <definedName name="内装工事">#REF!</definedName>
    <definedName name="内部金属工事" localSheetId="4">#REF!</definedName>
    <definedName name="内部金属工事" localSheetId="5">#REF!</definedName>
    <definedName name="内部金属工事" localSheetId="7">#REF!</definedName>
    <definedName name="内部金属工事" localSheetId="6">#REF!</definedName>
    <definedName name="内部金属工事" localSheetId="3">#REF!</definedName>
    <definedName name="内部金属工事" localSheetId="2">#REF!</definedName>
    <definedName name="内部金属工事">#REF!</definedName>
    <definedName name="内部左官工事" localSheetId="4">#REF!</definedName>
    <definedName name="内部左官工事" localSheetId="5">#REF!</definedName>
    <definedName name="内部左官工事" localSheetId="7">#REF!</definedName>
    <definedName name="内部左官工事" localSheetId="6">#REF!</definedName>
    <definedName name="内部左官工事" localSheetId="3">#REF!</definedName>
    <definedName name="内部左官工事" localSheetId="2">#REF!</definedName>
    <definedName name="内部左官工事">#REF!</definedName>
    <definedName name="内部塗装工事" localSheetId="4">#REF!</definedName>
    <definedName name="内部塗装工事" localSheetId="5">#REF!</definedName>
    <definedName name="内部塗装工事" localSheetId="7">#REF!</definedName>
    <definedName name="内部塗装工事" localSheetId="6">#REF!</definedName>
    <definedName name="内部塗装工事" localSheetId="3">#REF!</definedName>
    <definedName name="内部塗装工事" localSheetId="2">#REF!</definedName>
    <definedName name="内部塗装工事">#REF!</definedName>
    <definedName name="内訳中1" localSheetId="7">#REF!</definedName>
    <definedName name="内訳中1">#REF!</definedName>
    <definedName name="内訳中2" localSheetId="7">#REF!</definedName>
    <definedName name="内訳中2">#REF!</definedName>
    <definedName name="内訳中３" localSheetId="7">#REF!</definedName>
    <definedName name="内訳中３">#REF!</definedName>
    <definedName name="内訳中４" localSheetId="7">#REF!</definedName>
    <definedName name="内訳中４">#REF!</definedName>
    <definedName name="南面" localSheetId="7">#REF!</definedName>
    <definedName name="南面">#REF!</definedName>
    <definedName name="入札時">[1]台帳!$B$18</definedName>
    <definedName name="入札日">[1]台帳!$B$17</definedName>
    <definedName name="入力範囲1" localSheetId="7">#REF!</definedName>
    <definedName name="入力範囲1">#REF!</definedName>
    <definedName name="入力範囲2" localSheetId="7">#REF!</definedName>
    <definedName name="入力範囲2">#REF!</definedName>
    <definedName name="入力欄">#REF!</definedName>
    <definedName name="排水通気" localSheetId="4">#REF!</definedName>
    <definedName name="排水通気" localSheetId="5">#REF!</definedName>
    <definedName name="排水通気" localSheetId="7">#REF!</definedName>
    <definedName name="排水通気" localSheetId="6">#REF!</definedName>
    <definedName name="排水通気" localSheetId="3">#REF!</definedName>
    <definedName name="排水通気" localSheetId="2">#REF!</definedName>
    <definedName name="排水通気">#REF!</definedName>
    <definedName name="排水通気変" localSheetId="4">#REF!</definedName>
    <definedName name="排水通気変" localSheetId="5">#REF!</definedName>
    <definedName name="排水通気変" localSheetId="7">#REF!</definedName>
    <definedName name="排水通気変" localSheetId="6">#REF!</definedName>
    <definedName name="排水通気変" localSheetId="3">#REF!</definedName>
    <definedName name="排水通気変" localSheetId="2">#REF!</definedName>
    <definedName name="排水通気変">#REF!</definedName>
    <definedName name="非常照明" localSheetId="4">#REF!</definedName>
    <definedName name="非常照明" localSheetId="5">#REF!</definedName>
    <definedName name="非常照明" localSheetId="7">#REF!</definedName>
    <definedName name="非常照明" localSheetId="6">#REF!</definedName>
    <definedName name="非常照明" localSheetId="3">#REF!</definedName>
    <definedName name="非常照明" localSheetId="2">#REF!</definedName>
    <definedName name="非常照明">#REF!</definedName>
    <definedName name="非常照明変" localSheetId="4">#REF!</definedName>
    <definedName name="非常照明変" localSheetId="5">#REF!</definedName>
    <definedName name="非常照明変" localSheetId="7">#REF!</definedName>
    <definedName name="非常照明変" localSheetId="6">#REF!</definedName>
    <definedName name="非常照明変" localSheetId="3">#REF!</definedName>
    <definedName name="非常照明変" localSheetId="2">#REF!</definedName>
    <definedName name="非常照明変">#REF!</definedName>
    <definedName name="表">[12]単位表!$A$2:$C$31</definedName>
    <definedName name="表01">[13]単位表!$A$2:$C$31</definedName>
    <definedName name="普通作業員">#REF!</definedName>
    <definedName name="副監督">[1]台帳!$B$9</definedName>
    <definedName name="復旧工種" localSheetId="7">[14]DATA!$A$1:$D$12</definedName>
    <definedName name="復旧工種">[15]DATA!$A$1:$D$12</definedName>
    <definedName name="復命日">[1]台帳!$B$44</definedName>
    <definedName name="複合単価見出し" localSheetId="7">#REF!</definedName>
    <definedName name="複合単価見出し">#REF!</definedName>
    <definedName name="並べかえ" localSheetId="7">#REF!</definedName>
    <definedName name="並べかえ">#REF!</definedName>
    <definedName name="変契約額">[1]台帳!$B$33</definedName>
    <definedName name="変工期終">[1]台帳!$B$34</definedName>
    <definedName name="弁室築造計" localSheetId="7">#REF!</definedName>
    <definedName name="弁室築造計">#REF!</definedName>
    <definedName name="弁室築造二次製品計" localSheetId="7">#REF!</definedName>
    <definedName name="弁室築造二次製品計">#REF!</definedName>
    <definedName name="弁桝" localSheetId="4">#REF!</definedName>
    <definedName name="弁桝" localSheetId="5">#REF!</definedName>
    <definedName name="弁桝" localSheetId="7">#REF!</definedName>
    <definedName name="弁桝" localSheetId="6">#REF!</definedName>
    <definedName name="弁桝" localSheetId="3">#REF!</definedName>
    <definedName name="弁桝" localSheetId="2">#REF!</definedName>
    <definedName name="弁桝">#REF!</definedName>
    <definedName name="舗装工事" localSheetId="4">#REF!</definedName>
    <definedName name="舗装工事" localSheetId="5">#REF!</definedName>
    <definedName name="舗装工事" localSheetId="7">#REF!</definedName>
    <definedName name="舗装工事" localSheetId="6">#REF!</definedName>
    <definedName name="舗装工事" localSheetId="3">#REF!</definedName>
    <definedName name="舗装工事" localSheetId="2">#REF!</definedName>
    <definedName name="舗装工事">#REF!</definedName>
    <definedName name="放送" localSheetId="4">#REF!</definedName>
    <definedName name="放送" localSheetId="5">#REF!</definedName>
    <definedName name="放送" localSheetId="7">#REF!</definedName>
    <definedName name="放送" localSheetId="6">#REF!</definedName>
    <definedName name="放送" localSheetId="3">#REF!</definedName>
    <definedName name="放送" localSheetId="2">#REF!</definedName>
    <definedName name="放送">#REF!</definedName>
    <definedName name="放送変" localSheetId="4">#REF!</definedName>
    <definedName name="放送変" localSheetId="5">#REF!</definedName>
    <definedName name="放送変" localSheetId="7">#REF!</definedName>
    <definedName name="放送変" localSheetId="6">#REF!</definedName>
    <definedName name="放送変" localSheetId="3">#REF!</definedName>
    <definedName name="放送変" localSheetId="2">#REF!</definedName>
    <definedName name="放送変">#REF!</definedName>
    <definedName name="防水工事変" localSheetId="4">#REF!</definedName>
    <definedName name="防水工事変" localSheetId="5">#REF!</definedName>
    <definedName name="防水工事変" localSheetId="7">#REF!</definedName>
    <definedName name="防水工事変" localSheetId="6">#REF!</definedName>
    <definedName name="防水工事変" localSheetId="3">#REF!</definedName>
    <definedName name="防水工事変" localSheetId="2">#REF!</definedName>
    <definedName name="防水工事変">#REF!</definedName>
    <definedName name="防犯設備工事" localSheetId="4">#REF!</definedName>
    <definedName name="防犯設備工事" localSheetId="5">#REF!</definedName>
    <definedName name="防犯設備工事" localSheetId="7">#REF!</definedName>
    <definedName name="防犯設備工事" localSheetId="6">#REF!</definedName>
    <definedName name="防犯設備工事" localSheetId="3">#REF!</definedName>
    <definedName name="防犯設備工事" localSheetId="2">#REF!</definedName>
    <definedName name="防犯設備工事">#REF!</definedName>
    <definedName name="北面" localSheetId="7">#REF!</definedName>
    <definedName name="北面">#REF!</definedName>
    <definedName name="埋め戻し">#REF!</definedName>
    <definedName name="埋戻">#REF!</definedName>
    <definedName name="無" localSheetId="7">#REF!</definedName>
    <definedName name="無">#REF!</definedName>
    <definedName name="名称">[16]ﾊﾞｯｸﾃﾞｰﾀ!$B$3:$I$965</definedName>
    <definedName name="木工事" localSheetId="4">#REF!</definedName>
    <definedName name="木工事" localSheetId="5">#REF!</definedName>
    <definedName name="木工事" localSheetId="7">#REF!</definedName>
    <definedName name="木工事" localSheetId="6">#REF!</definedName>
    <definedName name="木工事" localSheetId="3">#REF!</definedName>
    <definedName name="木工事" localSheetId="2">#REF!</definedName>
    <definedName name="木工事">#REF!</definedName>
    <definedName name="木工事変" localSheetId="4">#REF!</definedName>
    <definedName name="木工事変" localSheetId="5">#REF!</definedName>
    <definedName name="木工事変" localSheetId="7">#REF!</definedName>
    <definedName name="木工事変" localSheetId="6">#REF!</definedName>
    <definedName name="木工事変" localSheetId="3">#REF!</definedName>
    <definedName name="木工事変" localSheetId="2">#REF!</definedName>
    <definedName name="木工事変">#REF!</definedName>
    <definedName name="木製建具工事" localSheetId="4">#REF!</definedName>
    <definedName name="木製建具工事" localSheetId="5">#REF!</definedName>
    <definedName name="木製建具工事" localSheetId="7">#REF!</definedName>
    <definedName name="木製建具工事" localSheetId="6">#REF!</definedName>
    <definedName name="木製建具工事" localSheetId="3">#REF!</definedName>
    <definedName name="木製建具工事" localSheetId="2">#REF!</definedName>
    <definedName name="木製建具工事">#REF!</definedName>
    <definedName name="木製建具工事変" localSheetId="4">#REF!</definedName>
    <definedName name="木製建具工事変" localSheetId="5">#REF!</definedName>
    <definedName name="木製建具工事変" localSheetId="7">#REF!</definedName>
    <definedName name="木製建具工事変" localSheetId="6">#REF!</definedName>
    <definedName name="木製建具工事変" localSheetId="3">#REF!</definedName>
    <definedName name="木製建具工事変" localSheetId="2">#REF!</definedName>
    <definedName name="木製建具工事変">#REF!</definedName>
    <definedName name="立会人">[1]台帳!$B$41</definedName>
    <definedName name="連続頁">#REF!</definedName>
    <definedName name="連絡線" localSheetId="4">#REF!</definedName>
    <definedName name="連絡線" localSheetId="5">#REF!</definedName>
    <definedName name="連絡線" localSheetId="7">#REF!</definedName>
    <definedName name="連絡線" localSheetId="6">#REF!</definedName>
    <definedName name="連絡線" localSheetId="3">#REF!</definedName>
    <definedName name="連絡線" localSheetId="2">#REF!</definedName>
    <definedName name="連絡線">#REF!</definedName>
    <definedName name="労務" localSheetId="7">#REF!</definedName>
    <definedName name="労務">#REF!</definedName>
    <definedName name="労務者輸送費率" localSheetId="7">#REF!</definedName>
    <definedName name="労務者輸送費率">#REF!</definedName>
    <definedName name="労務単価" localSheetId="7">#REF!</definedName>
    <definedName name="労務単価">#REF!</definedName>
    <definedName name="労務単価入力欄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4" i="75" l="1"/>
  <c r="G74" i="67" l="1"/>
  <c r="G682" i="67"/>
  <c r="G302" i="67"/>
  <c r="G378" i="67" l="1"/>
  <c r="G606" i="67"/>
  <c r="G454" i="67"/>
  <c r="G530" i="67"/>
  <c r="X62" i="54" l="1"/>
  <c r="W62" i="54"/>
  <c r="V62" i="54"/>
  <c r="U62" i="54"/>
  <c r="T62" i="54"/>
  <c r="S62" i="54"/>
  <c r="R62" i="54"/>
  <c r="Q62" i="54"/>
  <c r="P62" i="54"/>
  <c r="O62" i="54"/>
  <c r="N62" i="54"/>
  <c r="X7" i="54"/>
  <c r="W7" i="54"/>
  <c r="V7" i="54"/>
  <c r="U7" i="54"/>
  <c r="T7" i="54"/>
  <c r="S7" i="54"/>
  <c r="R7" i="54"/>
  <c r="Q7" i="54"/>
  <c r="P7" i="54"/>
  <c r="O7" i="54"/>
  <c r="N7" i="54"/>
  <c r="H56" i="54"/>
  <c r="AI67" i="51"/>
  <c r="AK67" i="51" s="1"/>
  <c r="AH67" i="51"/>
  <c r="AG67" i="51"/>
  <c r="AF67" i="51"/>
  <c r="AD67" i="51"/>
  <c r="AC67" i="51"/>
  <c r="S67" i="51"/>
  <c r="R67" i="51"/>
  <c r="Q67" i="51"/>
  <c r="O67" i="51"/>
  <c r="M67" i="51"/>
  <c r="K67" i="51"/>
  <c r="I67" i="51"/>
  <c r="A67" i="51"/>
  <c r="AI66" i="51"/>
  <c r="AK66" i="51" s="1"/>
  <c r="AH66" i="51"/>
  <c r="AG66" i="51"/>
  <c r="AF66" i="51"/>
  <c r="AD66" i="51"/>
  <c r="AC66" i="51"/>
  <c r="S66" i="51"/>
  <c r="R66" i="51"/>
  <c r="Q66" i="51"/>
  <c r="O66" i="51"/>
  <c r="M66" i="51"/>
  <c r="K66" i="51"/>
  <c r="I66" i="51"/>
  <c r="A66" i="51"/>
  <c r="AI65" i="51"/>
  <c r="AH65" i="51"/>
  <c r="AG65" i="51"/>
  <c r="AF65" i="51"/>
  <c r="AD65" i="51"/>
  <c r="AC65" i="51"/>
  <c r="S65" i="51"/>
  <c r="R65" i="51"/>
  <c r="Q65" i="51"/>
  <c r="O65" i="51"/>
  <c r="M65" i="51"/>
  <c r="K65" i="51"/>
  <c r="I65" i="51"/>
  <c r="A65" i="51"/>
  <c r="AI64" i="51"/>
  <c r="AK64" i="51" s="1"/>
  <c r="AH64" i="51"/>
  <c r="AG64" i="51"/>
  <c r="AF64" i="51"/>
  <c r="AD64" i="51"/>
  <c r="AC64" i="51"/>
  <c r="S64" i="51"/>
  <c r="R64" i="51"/>
  <c r="Q64" i="51"/>
  <c r="O64" i="51"/>
  <c r="M64" i="51"/>
  <c r="K64" i="51"/>
  <c r="I64" i="51"/>
  <c r="A64" i="51"/>
  <c r="AI63" i="51"/>
  <c r="AJ63" i="51" s="1"/>
  <c r="AH63" i="51"/>
  <c r="AG63" i="51"/>
  <c r="AF63" i="51"/>
  <c r="AD63" i="51"/>
  <c r="AC63" i="51"/>
  <c r="S63" i="51"/>
  <c r="R63" i="51"/>
  <c r="Q63" i="51"/>
  <c r="O63" i="51"/>
  <c r="M63" i="51"/>
  <c r="K63" i="51"/>
  <c r="I63" i="51"/>
  <c r="A63" i="51"/>
  <c r="AI62" i="51"/>
  <c r="AJ62" i="51" s="1"/>
  <c r="AH62" i="51"/>
  <c r="AG62" i="51"/>
  <c r="AF62" i="51"/>
  <c r="AD62" i="51"/>
  <c r="AC62" i="51"/>
  <c r="S62" i="51"/>
  <c r="R62" i="51"/>
  <c r="Q62" i="51"/>
  <c r="O62" i="51"/>
  <c r="M62" i="51"/>
  <c r="K62" i="51"/>
  <c r="I62" i="51"/>
  <c r="A62" i="51"/>
  <c r="AI61" i="51"/>
  <c r="AH61" i="51"/>
  <c r="AG61" i="51"/>
  <c r="AF61" i="51"/>
  <c r="AD61" i="51"/>
  <c r="AC61" i="51"/>
  <c r="S61" i="51"/>
  <c r="R61" i="51"/>
  <c r="Q61" i="51"/>
  <c r="O61" i="51"/>
  <c r="M61" i="51"/>
  <c r="K61" i="51"/>
  <c r="I61" i="51"/>
  <c r="A61" i="51"/>
  <c r="AI60" i="51"/>
  <c r="AK60" i="51" s="1"/>
  <c r="AH60" i="51"/>
  <c r="AG60" i="51"/>
  <c r="AF60" i="51"/>
  <c r="AD60" i="51"/>
  <c r="AC60" i="51"/>
  <c r="S60" i="51"/>
  <c r="R60" i="51"/>
  <c r="Q60" i="51"/>
  <c r="O60" i="51"/>
  <c r="M60" i="51"/>
  <c r="K60" i="51"/>
  <c r="I60" i="51"/>
  <c r="A60" i="51"/>
  <c r="AI59" i="51"/>
  <c r="AH59" i="51"/>
  <c r="AG59" i="51"/>
  <c r="AF59" i="51"/>
  <c r="AD59" i="51"/>
  <c r="AC59" i="51"/>
  <c r="S59" i="51"/>
  <c r="R59" i="51"/>
  <c r="Q59" i="51"/>
  <c r="O59" i="51"/>
  <c r="M59" i="51"/>
  <c r="K59" i="51"/>
  <c r="I59" i="51"/>
  <c r="A59" i="51"/>
  <c r="AI58" i="51"/>
  <c r="AK58" i="51" s="1"/>
  <c r="AH58" i="51"/>
  <c r="AG58" i="51"/>
  <c r="AF58" i="51"/>
  <c r="AD58" i="51"/>
  <c r="AC58" i="51"/>
  <c r="S58" i="51"/>
  <c r="R58" i="51"/>
  <c r="Q58" i="51"/>
  <c r="O58" i="51"/>
  <c r="M58" i="51"/>
  <c r="K58" i="51"/>
  <c r="I58" i="51"/>
  <c r="A58" i="51"/>
  <c r="AI57" i="51"/>
  <c r="AJ57" i="51" s="1"/>
  <c r="AH57" i="51"/>
  <c r="AG57" i="51"/>
  <c r="AF57" i="51"/>
  <c r="AD57" i="51"/>
  <c r="AC57" i="51"/>
  <c r="S57" i="51"/>
  <c r="R57" i="51"/>
  <c r="Q57" i="51"/>
  <c r="O57" i="51"/>
  <c r="M57" i="51"/>
  <c r="K57" i="51"/>
  <c r="I57" i="51"/>
  <c r="A57" i="51"/>
  <c r="AI56" i="51"/>
  <c r="AK56" i="51" s="1"/>
  <c r="AH56" i="51"/>
  <c r="AG56" i="51"/>
  <c r="AF56" i="51"/>
  <c r="AD56" i="51"/>
  <c r="AC56" i="51"/>
  <c r="S56" i="51"/>
  <c r="R56" i="51"/>
  <c r="Q56" i="51"/>
  <c r="O56" i="51"/>
  <c r="M56" i="51"/>
  <c r="K56" i="51"/>
  <c r="I56" i="51"/>
  <c r="A56" i="51"/>
  <c r="AI55" i="51"/>
  <c r="AJ55" i="51" s="1"/>
  <c r="AH55" i="51"/>
  <c r="AG55" i="51"/>
  <c r="AF55" i="51"/>
  <c r="AD55" i="51"/>
  <c r="AC55" i="51"/>
  <c r="S55" i="51"/>
  <c r="R55" i="51"/>
  <c r="Q55" i="51"/>
  <c r="O55" i="51"/>
  <c r="M55" i="51"/>
  <c r="K55" i="51"/>
  <c r="I55" i="51"/>
  <c r="A55" i="51"/>
  <c r="AI54" i="51"/>
  <c r="AK54" i="51" s="1"/>
  <c r="AH54" i="51"/>
  <c r="AG54" i="51"/>
  <c r="AF54" i="51"/>
  <c r="AD54" i="51"/>
  <c r="AC54" i="51"/>
  <c r="S54" i="51"/>
  <c r="R54" i="51"/>
  <c r="Q54" i="51"/>
  <c r="O54" i="51"/>
  <c r="M54" i="51"/>
  <c r="K54" i="51"/>
  <c r="I54" i="51"/>
  <c r="A54" i="51"/>
  <c r="AI53" i="51"/>
  <c r="AH53" i="51"/>
  <c r="AG53" i="51"/>
  <c r="AF53" i="51"/>
  <c r="AD53" i="51"/>
  <c r="AC53" i="51"/>
  <c r="S53" i="51"/>
  <c r="R53" i="51"/>
  <c r="Q53" i="51"/>
  <c r="O53" i="51"/>
  <c r="M53" i="51"/>
  <c r="K53" i="51"/>
  <c r="I53" i="51"/>
  <c r="A53" i="51"/>
  <c r="AI52" i="51"/>
  <c r="AK52" i="51" s="1"/>
  <c r="AH52" i="51"/>
  <c r="AG52" i="51"/>
  <c r="AF52" i="51"/>
  <c r="AD52" i="51"/>
  <c r="AC52" i="51"/>
  <c r="S52" i="51"/>
  <c r="R52" i="51"/>
  <c r="Q52" i="51"/>
  <c r="O52" i="51"/>
  <c r="M52" i="51"/>
  <c r="K52" i="51"/>
  <c r="I52" i="51"/>
  <c r="A52" i="51"/>
  <c r="AI51" i="51"/>
  <c r="AJ51" i="51" s="1"/>
  <c r="AH51" i="51"/>
  <c r="AG51" i="51"/>
  <c r="AF51" i="51"/>
  <c r="AD51" i="51"/>
  <c r="AC51" i="51"/>
  <c r="S51" i="51"/>
  <c r="R51" i="51"/>
  <c r="Q51" i="51"/>
  <c r="O51" i="51"/>
  <c r="M51" i="51"/>
  <c r="K51" i="51"/>
  <c r="I51" i="51"/>
  <c r="A51" i="51"/>
  <c r="AI50" i="51"/>
  <c r="AK50" i="51" s="1"/>
  <c r="AH50" i="51"/>
  <c r="AG50" i="51"/>
  <c r="AF50" i="51"/>
  <c r="AD50" i="51"/>
  <c r="AC50" i="51"/>
  <c r="S50" i="51"/>
  <c r="R50" i="51"/>
  <c r="Q50" i="51"/>
  <c r="O50" i="51"/>
  <c r="M50" i="51"/>
  <c r="K50" i="51"/>
  <c r="I50" i="51"/>
  <c r="A50" i="51"/>
  <c r="AI49" i="51"/>
  <c r="AJ49" i="51" s="1"/>
  <c r="AH49" i="51"/>
  <c r="AG49" i="51"/>
  <c r="AF49" i="51"/>
  <c r="AD49" i="51"/>
  <c r="AC49" i="51"/>
  <c r="S49" i="51"/>
  <c r="R49" i="51"/>
  <c r="Q49" i="51"/>
  <c r="O49" i="51"/>
  <c r="M49" i="51"/>
  <c r="K49" i="51"/>
  <c r="I49" i="51"/>
  <c r="A49" i="51"/>
  <c r="AI48" i="51"/>
  <c r="AK48" i="51" s="1"/>
  <c r="AH48" i="51"/>
  <c r="AG48" i="51"/>
  <c r="AF48" i="51"/>
  <c r="AD48" i="51"/>
  <c r="AC48" i="51"/>
  <c r="S48" i="51"/>
  <c r="R48" i="51"/>
  <c r="Q48" i="51"/>
  <c r="O48" i="51"/>
  <c r="M48" i="51"/>
  <c r="K48" i="51"/>
  <c r="I48" i="51"/>
  <c r="A48" i="51"/>
  <c r="AI47" i="51"/>
  <c r="AH47" i="51"/>
  <c r="AG47" i="51"/>
  <c r="AF47" i="51"/>
  <c r="AD47" i="51"/>
  <c r="AC47" i="51"/>
  <c r="S47" i="51"/>
  <c r="R47" i="51"/>
  <c r="Q47" i="51"/>
  <c r="O47" i="51"/>
  <c r="M47" i="51"/>
  <c r="K47" i="51"/>
  <c r="I47" i="51"/>
  <c r="A47" i="51"/>
  <c r="AI46" i="51"/>
  <c r="AK46" i="51" s="1"/>
  <c r="AH46" i="51"/>
  <c r="AG46" i="51"/>
  <c r="AF46" i="51"/>
  <c r="AD46" i="51"/>
  <c r="AC46" i="51"/>
  <c r="S46" i="51"/>
  <c r="R46" i="51"/>
  <c r="Q46" i="51"/>
  <c r="O46" i="51"/>
  <c r="M46" i="51"/>
  <c r="K46" i="51"/>
  <c r="I46" i="51"/>
  <c r="A46" i="51"/>
  <c r="AI45" i="51"/>
  <c r="AJ45" i="51" s="1"/>
  <c r="AH45" i="51"/>
  <c r="AG45" i="51"/>
  <c r="AF45" i="51"/>
  <c r="AD45" i="51"/>
  <c r="AC45" i="51"/>
  <c r="S45" i="51"/>
  <c r="R45" i="51"/>
  <c r="Q45" i="51"/>
  <c r="O45" i="51"/>
  <c r="M45" i="51"/>
  <c r="K45" i="51"/>
  <c r="I45" i="51"/>
  <c r="A45" i="51"/>
  <c r="AI44" i="51"/>
  <c r="AJ44" i="51" s="1"/>
  <c r="AH44" i="51"/>
  <c r="AG44" i="51"/>
  <c r="AF44" i="51"/>
  <c r="AD44" i="51"/>
  <c r="AC44" i="51"/>
  <c r="S44" i="51"/>
  <c r="R44" i="51"/>
  <c r="Q44" i="51"/>
  <c r="O44" i="51"/>
  <c r="M44" i="51"/>
  <c r="K44" i="51"/>
  <c r="I44" i="51"/>
  <c r="A44" i="51"/>
  <c r="AI43" i="51"/>
  <c r="AK43" i="51" s="1"/>
  <c r="AH43" i="51"/>
  <c r="AG43" i="51"/>
  <c r="AF43" i="51"/>
  <c r="AD43" i="51"/>
  <c r="AC43" i="51"/>
  <c r="S43" i="51"/>
  <c r="R43" i="51"/>
  <c r="Q43" i="51"/>
  <c r="O43" i="51"/>
  <c r="M43" i="51"/>
  <c r="K43" i="51"/>
  <c r="I43" i="51"/>
  <c r="A43" i="51"/>
  <c r="AI42" i="51"/>
  <c r="AH42" i="51"/>
  <c r="AG42" i="51"/>
  <c r="AF42" i="51"/>
  <c r="AD42" i="51"/>
  <c r="AC42" i="51"/>
  <c r="S42" i="51"/>
  <c r="R42" i="51"/>
  <c r="Q42" i="51"/>
  <c r="O42" i="51"/>
  <c r="M42" i="51"/>
  <c r="K42" i="51"/>
  <c r="I42" i="51"/>
  <c r="A42" i="51"/>
  <c r="AI41" i="51"/>
  <c r="AH41" i="51"/>
  <c r="AG41" i="51"/>
  <c r="AF41" i="51"/>
  <c r="AD41" i="51"/>
  <c r="AC41" i="51"/>
  <c r="S41" i="51"/>
  <c r="R41" i="51"/>
  <c r="Q41" i="51"/>
  <c r="O41" i="51"/>
  <c r="M41" i="51"/>
  <c r="K41" i="51"/>
  <c r="I41" i="51"/>
  <c r="A41" i="51"/>
  <c r="AI40" i="51"/>
  <c r="AK40" i="51" s="1"/>
  <c r="AH40" i="51"/>
  <c r="AG40" i="51"/>
  <c r="AF40" i="51"/>
  <c r="AD40" i="51"/>
  <c r="AC40" i="51"/>
  <c r="S40" i="51"/>
  <c r="R40" i="51"/>
  <c r="Q40" i="51"/>
  <c r="O40" i="51"/>
  <c r="M40" i="51"/>
  <c r="K40" i="51"/>
  <c r="I40" i="51"/>
  <c r="A40" i="51"/>
  <c r="AI39" i="51"/>
  <c r="AH39" i="51"/>
  <c r="AG39" i="51"/>
  <c r="AF39" i="51"/>
  <c r="AD39" i="51"/>
  <c r="AC39" i="51"/>
  <c r="S39" i="51"/>
  <c r="R39" i="51"/>
  <c r="Q39" i="51"/>
  <c r="O39" i="51"/>
  <c r="M39" i="51"/>
  <c r="K39" i="51"/>
  <c r="I39" i="51"/>
  <c r="A39" i="51"/>
  <c r="AI38" i="51"/>
  <c r="AK38" i="51" s="1"/>
  <c r="AH38" i="51"/>
  <c r="AG38" i="51"/>
  <c r="AF38" i="51"/>
  <c r="AD38" i="51"/>
  <c r="AC38" i="51"/>
  <c r="S38" i="51"/>
  <c r="R38" i="51"/>
  <c r="Q38" i="51"/>
  <c r="O38" i="51"/>
  <c r="M38" i="51"/>
  <c r="K38" i="51"/>
  <c r="I38" i="51"/>
  <c r="A38" i="51"/>
  <c r="AI37" i="51"/>
  <c r="AK37" i="51" s="1"/>
  <c r="AH37" i="51"/>
  <c r="AG37" i="51"/>
  <c r="AF37" i="51"/>
  <c r="AD37" i="51"/>
  <c r="AC37" i="51"/>
  <c r="S37" i="51"/>
  <c r="R37" i="51"/>
  <c r="Q37" i="51"/>
  <c r="O37" i="51"/>
  <c r="M37" i="51"/>
  <c r="K37" i="51"/>
  <c r="I37" i="51"/>
  <c r="A37" i="51"/>
  <c r="AI36" i="51"/>
  <c r="AH36" i="51"/>
  <c r="AG36" i="51"/>
  <c r="AF36" i="51"/>
  <c r="AD36" i="51"/>
  <c r="AC36" i="51"/>
  <c r="S36" i="51"/>
  <c r="R36" i="51"/>
  <c r="Q36" i="51"/>
  <c r="O36" i="51"/>
  <c r="M36" i="51"/>
  <c r="K36" i="51"/>
  <c r="I36" i="51"/>
  <c r="A36" i="51"/>
  <c r="AI35" i="51"/>
  <c r="AH35" i="51"/>
  <c r="AG35" i="51"/>
  <c r="AF35" i="51"/>
  <c r="AD35" i="51"/>
  <c r="AC35" i="51"/>
  <c r="S35" i="51"/>
  <c r="R35" i="51"/>
  <c r="Q35" i="51"/>
  <c r="O35" i="51"/>
  <c r="M35" i="51"/>
  <c r="K35" i="51"/>
  <c r="I35" i="51"/>
  <c r="A35" i="51"/>
  <c r="AI34" i="51"/>
  <c r="AK34" i="51" s="1"/>
  <c r="AH34" i="51"/>
  <c r="AG34" i="51"/>
  <c r="AF34" i="51"/>
  <c r="AD34" i="51"/>
  <c r="AC34" i="51"/>
  <c r="S34" i="51"/>
  <c r="R34" i="51"/>
  <c r="Q34" i="51"/>
  <c r="O34" i="51"/>
  <c r="M34" i="51"/>
  <c r="K34" i="51"/>
  <c r="I34" i="51"/>
  <c r="A34" i="51"/>
  <c r="AI33" i="51"/>
  <c r="AJ33" i="51" s="1"/>
  <c r="AH33" i="51"/>
  <c r="AG33" i="51"/>
  <c r="AF33" i="51"/>
  <c r="AD33" i="51"/>
  <c r="AC33" i="51"/>
  <c r="S33" i="51"/>
  <c r="R33" i="51"/>
  <c r="Q33" i="51"/>
  <c r="O33" i="51"/>
  <c r="M33" i="51"/>
  <c r="K33" i="51"/>
  <c r="I33" i="51"/>
  <c r="A33" i="51"/>
  <c r="AI32" i="51"/>
  <c r="AK32" i="51" s="1"/>
  <c r="AH32" i="51"/>
  <c r="AG32" i="51"/>
  <c r="AF32" i="51"/>
  <c r="AD32" i="51"/>
  <c r="AC32" i="51"/>
  <c r="S32" i="51"/>
  <c r="R32" i="51"/>
  <c r="Q32" i="51"/>
  <c r="O32" i="51"/>
  <c r="M32" i="51"/>
  <c r="K32" i="51"/>
  <c r="I32" i="51"/>
  <c r="A32" i="51"/>
  <c r="AI31" i="51"/>
  <c r="AJ31" i="51" s="1"/>
  <c r="AH31" i="51"/>
  <c r="AG31" i="51"/>
  <c r="AF31" i="51"/>
  <c r="AD31" i="51"/>
  <c r="AC31" i="51"/>
  <c r="S31" i="51"/>
  <c r="R31" i="51"/>
  <c r="Q31" i="51"/>
  <c r="O31" i="51"/>
  <c r="M31" i="51"/>
  <c r="K31" i="51"/>
  <c r="I31" i="51"/>
  <c r="A31" i="51"/>
  <c r="AI30" i="51"/>
  <c r="AK30" i="51" s="1"/>
  <c r="AH30" i="51"/>
  <c r="AG30" i="51"/>
  <c r="AF30" i="51"/>
  <c r="AD30" i="51"/>
  <c r="AC30" i="51"/>
  <c r="S30" i="51"/>
  <c r="R30" i="51"/>
  <c r="Q30" i="51"/>
  <c r="O30" i="51"/>
  <c r="M30" i="51"/>
  <c r="K30" i="51"/>
  <c r="I30" i="51"/>
  <c r="A30" i="51"/>
  <c r="AI29" i="51"/>
  <c r="AJ29" i="51" s="1"/>
  <c r="AH29" i="51"/>
  <c r="AG29" i="51"/>
  <c r="AF29" i="51"/>
  <c r="AD29" i="51"/>
  <c r="AC29" i="51"/>
  <c r="S29" i="51"/>
  <c r="R29" i="51"/>
  <c r="Q29" i="51"/>
  <c r="O29" i="51"/>
  <c r="M29" i="51"/>
  <c r="K29" i="51"/>
  <c r="I29" i="51"/>
  <c r="A29" i="51"/>
  <c r="AI28" i="51"/>
  <c r="AK28" i="51" s="1"/>
  <c r="AH28" i="51"/>
  <c r="AG28" i="51"/>
  <c r="AF28" i="51"/>
  <c r="AD28" i="51"/>
  <c r="AC28" i="51"/>
  <c r="S28" i="51"/>
  <c r="R28" i="51"/>
  <c r="Q28" i="51"/>
  <c r="O28" i="51"/>
  <c r="M28" i="51"/>
  <c r="K28" i="51"/>
  <c r="I28" i="51"/>
  <c r="A28" i="51"/>
  <c r="AI27" i="51"/>
  <c r="AJ27" i="51" s="1"/>
  <c r="AH27" i="51"/>
  <c r="AG27" i="51"/>
  <c r="AF27" i="51"/>
  <c r="AD27" i="51"/>
  <c r="AC27" i="51"/>
  <c r="S27" i="51"/>
  <c r="R27" i="51"/>
  <c r="Q27" i="51"/>
  <c r="O27" i="51"/>
  <c r="M27" i="51"/>
  <c r="K27" i="51"/>
  <c r="I27" i="51"/>
  <c r="A27" i="51"/>
  <c r="AI26" i="51"/>
  <c r="AK26" i="51" s="1"/>
  <c r="AH26" i="51"/>
  <c r="AG26" i="51"/>
  <c r="AF26" i="51"/>
  <c r="AD26" i="51"/>
  <c r="AC26" i="51"/>
  <c r="S26" i="51"/>
  <c r="R26" i="51"/>
  <c r="Q26" i="51"/>
  <c r="O26" i="51"/>
  <c r="M26" i="51"/>
  <c r="K26" i="51"/>
  <c r="I26" i="51"/>
  <c r="A26" i="51"/>
  <c r="AI25" i="51"/>
  <c r="AJ25" i="51" s="1"/>
  <c r="AH25" i="51"/>
  <c r="AG25" i="51"/>
  <c r="AF25" i="51"/>
  <c r="AD25" i="51"/>
  <c r="AC25" i="51"/>
  <c r="S25" i="51"/>
  <c r="R25" i="51"/>
  <c r="Q25" i="51"/>
  <c r="O25" i="51"/>
  <c r="M25" i="51"/>
  <c r="K25" i="51"/>
  <c r="I25" i="51"/>
  <c r="A25" i="51"/>
  <c r="AI24" i="51"/>
  <c r="AK24" i="51" s="1"/>
  <c r="AH24" i="51"/>
  <c r="AG24" i="51"/>
  <c r="AF24" i="51"/>
  <c r="AD24" i="51"/>
  <c r="AC24" i="51"/>
  <c r="S24" i="51"/>
  <c r="R24" i="51"/>
  <c r="Q24" i="51"/>
  <c r="O24" i="51"/>
  <c r="M24" i="51"/>
  <c r="K24" i="51"/>
  <c r="I24" i="51"/>
  <c r="A24" i="51"/>
  <c r="AI23" i="51"/>
  <c r="AJ23" i="51" s="1"/>
  <c r="AH23" i="51"/>
  <c r="AG23" i="51"/>
  <c r="AF23" i="51"/>
  <c r="AD23" i="51"/>
  <c r="AC23" i="51"/>
  <c r="S23" i="51"/>
  <c r="R23" i="51"/>
  <c r="Q23" i="51"/>
  <c r="O23" i="51"/>
  <c r="M23" i="51"/>
  <c r="K23" i="51"/>
  <c r="I23" i="51"/>
  <c r="A23" i="51"/>
  <c r="AI22" i="51"/>
  <c r="AK22" i="51" s="1"/>
  <c r="AH22" i="51"/>
  <c r="AG22" i="51"/>
  <c r="AF22" i="51"/>
  <c r="AD22" i="51"/>
  <c r="AC22" i="51"/>
  <c r="S22" i="51"/>
  <c r="R22" i="51"/>
  <c r="Q22" i="51"/>
  <c r="O22" i="51"/>
  <c r="M22" i="51"/>
  <c r="K22" i="51"/>
  <c r="I22" i="51"/>
  <c r="A22" i="51"/>
  <c r="AI21" i="51"/>
  <c r="AJ21" i="51" s="1"/>
  <c r="AH21" i="51"/>
  <c r="AG21" i="51"/>
  <c r="AF21" i="51"/>
  <c r="AD21" i="51"/>
  <c r="AC21" i="51"/>
  <c r="S21" i="51"/>
  <c r="R21" i="51"/>
  <c r="Q21" i="51"/>
  <c r="O21" i="51"/>
  <c r="M21" i="51"/>
  <c r="K21" i="51"/>
  <c r="I21" i="51"/>
  <c r="A21" i="51"/>
  <c r="AI20" i="51"/>
  <c r="AK20" i="51" s="1"/>
  <c r="AH20" i="51"/>
  <c r="AG20" i="51"/>
  <c r="AF20" i="51"/>
  <c r="AD20" i="51"/>
  <c r="AC20" i="51"/>
  <c r="S20" i="51"/>
  <c r="R20" i="51"/>
  <c r="Q20" i="51"/>
  <c r="O20" i="51"/>
  <c r="M20" i="51"/>
  <c r="K20" i="51"/>
  <c r="I20" i="51"/>
  <c r="A20" i="51"/>
  <c r="AI19" i="51"/>
  <c r="AJ19" i="51" s="1"/>
  <c r="AH19" i="51"/>
  <c r="AG19" i="51"/>
  <c r="AF19" i="51"/>
  <c r="AD19" i="51"/>
  <c r="AC19" i="51"/>
  <c r="S19" i="51"/>
  <c r="R19" i="51"/>
  <c r="Q19" i="51"/>
  <c r="O19" i="51"/>
  <c r="M19" i="51"/>
  <c r="K19" i="51"/>
  <c r="I19" i="51"/>
  <c r="A19" i="51"/>
  <c r="AI18" i="51"/>
  <c r="AK18" i="51" s="1"/>
  <c r="AH18" i="51"/>
  <c r="AG18" i="51"/>
  <c r="AF18" i="51"/>
  <c r="AD18" i="51"/>
  <c r="AC18" i="51"/>
  <c r="S18" i="51"/>
  <c r="R18" i="51"/>
  <c r="Q18" i="51"/>
  <c r="O18" i="51"/>
  <c r="M18" i="51"/>
  <c r="K18" i="51"/>
  <c r="I18" i="51"/>
  <c r="A18" i="51"/>
  <c r="AI17" i="51"/>
  <c r="AJ17" i="51" s="1"/>
  <c r="AH17" i="51"/>
  <c r="AG17" i="51"/>
  <c r="AF17" i="51"/>
  <c r="AD17" i="51"/>
  <c r="AC17" i="51"/>
  <c r="S17" i="51"/>
  <c r="R17" i="51"/>
  <c r="Q17" i="51"/>
  <c r="O17" i="51"/>
  <c r="M17" i="51"/>
  <c r="K17" i="51"/>
  <c r="I17" i="51"/>
  <c r="A17" i="51"/>
  <c r="AI16" i="51"/>
  <c r="AK16" i="51" s="1"/>
  <c r="AH16" i="51"/>
  <c r="AG16" i="51"/>
  <c r="AF16" i="51"/>
  <c r="AD16" i="51"/>
  <c r="AC16" i="51"/>
  <c r="S16" i="51"/>
  <c r="R16" i="51"/>
  <c r="Q16" i="51"/>
  <c r="O16" i="51"/>
  <c r="M16" i="51"/>
  <c r="K16" i="51"/>
  <c r="I16" i="51"/>
  <c r="A16" i="51"/>
  <c r="AI15" i="51"/>
  <c r="AJ15" i="51" s="1"/>
  <c r="AH15" i="51"/>
  <c r="AG15" i="51"/>
  <c r="AF15" i="51"/>
  <c r="AD15" i="51"/>
  <c r="AC15" i="51"/>
  <c r="S15" i="51"/>
  <c r="R15" i="51"/>
  <c r="Q15" i="51"/>
  <c r="O15" i="51"/>
  <c r="M15" i="51"/>
  <c r="K15" i="51"/>
  <c r="I15" i="51"/>
  <c r="A15" i="51"/>
  <c r="AI14" i="51"/>
  <c r="AK14" i="51" s="1"/>
  <c r="AH14" i="51"/>
  <c r="AG14" i="51"/>
  <c r="AF14" i="51"/>
  <c r="AD14" i="51"/>
  <c r="AC14" i="51"/>
  <c r="S14" i="51"/>
  <c r="R14" i="51"/>
  <c r="Q14" i="51"/>
  <c r="O14" i="51"/>
  <c r="M14" i="51"/>
  <c r="K14" i="51"/>
  <c r="I14" i="51"/>
  <c r="A14" i="51"/>
  <c r="AI13" i="51"/>
  <c r="AJ13" i="51" s="1"/>
  <c r="AH13" i="51"/>
  <c r="AG13" i="51"/>
  <c r="AF13" i="51"/>
  <c r="AD13" i="51"/>
  <c r="AC13" i="51"/>
  <c r="S13" i="51"/>
  <c r="R13" i="51"/>
  <c r="Q13" i="51"/>
  <c r="O13" i="51"/>
  <c r="M13" i="51"/>
  <c r="K13" i="51"/>
  <c r="I13" i="51"/>
  <c r="A13" i="51"/>
  <c r="AI12" i="51"/>
  <c r="AK12" i="51" s="1"/>
  <c r="AH12" i="51"/>
  <c r="AG12" i="51"/>
  <c r="AF12" i="51"/>
  <c r="AD12" i="51"/>
  <c r="AC12" i="51"/>
  <c r="S12" i="51"/>
  <c r="R12" i="51"/>
  <c r="Q12" i="51"/>
  <c r="O12" i="51"/>
  <c r="M12" i="51"/>
  <c r="K12" i="51"/>
  <c r="I12" i="51"/>
  <c r="A12" i="51"/>
  <c r="AI11" i="51"/>
  <c r="AK11" i="51" s="1"/>
  <c r="AH11" i="51"/>
  <c r="AG11" i="51"/>
  <c r="AF11" i="51"/>
  <c r="AD11" i="51"/>
  <c r="AC11" i="51"/>
  <c r="S11" i="51"/>
  <c r="R11" i="51"/>
  <c r="Q11" i="51"/>
  <c r="O11" i="51"/>
  <c r="M11" i="51"/>
  <c r="K11" i="51"/>
  <c r="I11" i="51"/>
  <c r="A11" i="51"/>
  <c r="AI10" i="51"/>
  <c r="AK10" i="51" s="1"/>
  <c r="AH10" i="51"/>
  <c r="AG10" i="51"/>
  <c r="AF10" i="51"/>
  <c r="AD10" i="51"/>
  <c r="AC10" i="51"/>
  <c r="S10" i="51"/>
  <c r="R10" i="51"/>
  <c r="Q10" i="51"/>
  <c r="O10" i="51"/>
  <c r="M10" i="51"/>
  <c r="K10" i="51"/>
  <c r="I10" i="51"/>
  <c r="A10" i="51"/>
  <c r="AI9" i="51"/>
  <c r="AJ9" i="51" s="1"/>
  <c r="AH9" i="51"/>
  <c r="AG9" i="51"/>
  <c r="AF9" i="51"/>
  <c r="AD9" i="51"/>
  <c r="AC9" i="51"/>
  <c r="S9" i="51"/>
  <c r="R9" i="51"/>
  <c r="Q9" i="51"/>
  <c r="O9" i="51"/>
  <c r="M9" i="51"/>
  <c r="K9" i="51"/>
  <c r="I9" i="51"/>
  <c r="A9" i="51"/>
  <c r="AI8" i="51"/>
  <c r="AJ8" i="51" s="1"/>
  <c r="AH8" i="51"/>
  <c r="AG8" i="51"/>
  <c r="AF8" i="51"/>
  <c r="AD8" i="51"/>
  <c r="AC8" i="51"/>
  <c r="S8" i="51"/>
  <c r="R8" i="51"/>
  <c r="Q8" i="51"/>
  <c r="O8" i="51"/>
  <c r="M8" i="51"/>
  <c r="K8" i="51"/>
  <c r="I8" i="51"/>
  <c r="A8" i="51"/>
  <c r="AQ7" i="51"/>
  <c r="AI7" i="51"/>
  <c r="AJ7" i="51" s="1"/>
  <c r="AH7" i="51"/>
  <c r="AG7" i="51"/>
  <c r="AF7" i="51"/>
  <c r="AD7" i="51"/>
  <c r="AC7" i="51"/>
  <c r="S7" i="51"/>
  <c r="R7" i="51"/>
  <c r="Q7" i="51"/>
  <c r="O7" i="51"/>
  <c r="M7" i="51"/>
  <c r="K7" i="51"/>
  <c r="I7" i="51"/>
  <c r="A7" i="51"/>
  <c r="AQ6" i="51"/>
  <c r="AI6" i="51"/>
  <c r="AK6" i="51" s="1"/>
  <c r="AH6" i="51"/>
  <c r="AG6" i="51"/>
  <c r="AF6" i="51"/>
  <c r="AD6" i="51"/>
  <c r="AC6" i="51"/>
  <c r="S6" i="51"/>
  <c r="R6" i="51"/>
  <c r="Q6" i="51"/>
  <c r="O6" i="51"/>
  <c r="M6" i="51"/>
  <c r="K6" i="51"/>
  <c r="I6" i="51"/>
  <c r="A6" i="51"/>
  <c r="AQ5" i="51"/>
  <c r="AQ4" i="51"/>
  <c r="AQ3" i="51"/>
  <c r="AG3" i="51"/>
  <c r="AD3" i="51"/>
  <c r="E28" i="1"/>
  <c r="G28" i="1"/>
  <c r="I5" i="51" l="1"/>
  <c r="AR3" i="51" s="1"/>
  <c r="AJ46" i="51"/>
  <c r="AK25" i="51"/>
  <c r="AG67" i="54"/>
  <c r="AH67" i="54" s="1"/>
  <c r="K5" i="51"/>
  <c r="AR4" i="51" s="1"/>
  <c r="AK13" i="51"/>
  <c r="O5" i="51"/>
  <c r="AR6" i="51" s="1"/>
  <c r="AK57" i="51"/>
  <c r="M5" i="51"/>
  <c r="AR5" i="51" s="1"/>
  <c r="Q5" i="51"/>
  <c r="AR7" i="51" s="1"/>
  <c r="AK44" i="51"/>
  <c r="AK7" i="51"/>
  <c r="AJ12" i="51"/>
  <c r="AK17" i="51"/>
  <c r="AK27" i="51"/>
  <c r="AJ38" i="51"/>
  <c r="AK45" i="51"/>
  <c r="AJ40" i="51"/>
  <c r="AJ60" i="51"/>
  <c r="AK19" i="51"/>
  <c r="AJ32" i="51"/>
  <c r="AJ52" i="51"/>
  <c r="AK23" i="51"/>
  <c r="AJ48" i="51"/>
  <c r="AJ67" i="51"/>
  <c r="AK33" i="51"/>
  <c r="AJ50" i="51"/>
  <c r="AJ54" i="51"/>
  <c r="AJ56" i="51"/>
  <c r="AK62" i="51"/>
  <c r="AJ64" i="51"/>
  <c r="AK15" i="51"/>
  <c r="AJ58" i="51"/>
  <c r="AJ18" i="51"/>
  <c r="AJ20" i="51"/>
  <c r="AJ22" i="51"/>
  <c r="AJ24" i="51"/>
  <c r="AJ26" i="51"/>
  <c r="AJ30" i="51"/>
  <c r="AJ34" i="51"/>
  <c r="AJ43" i="51"/>
  <c r="AK55" i="51"/>
  <c r="AK63" i="51"/>
  <c r="AJ10" i="51"/>
  <c r="AJ28" i="51"/>
  <c r="AJ37" i="51"/>
  <c r="AK51" i="51"/>
  <c r="AJ66" i="51"/>
  <c r="AK8" i="51"/>
  <c r="AK9" i="51"/>
  <c r="AJ14" i="51"/>
  <c r="AJ16" i="51"/>
  <c r="AK21" i="51"/>
  <c r="AK31" i="51"/>
  <c r="AJ39" i="51"/>
  <c r="AK39" i="51"/>
  <c r="AJ41" i="51"/>
  <c r="AK41" i="51"/>
  <c r="AK49" i="51"/>
  <c r="AK65" i="51"/>
  <c r="AJ65" i="51"/>
  <c r="AJ35" i="51"/>
  <c r="AK35" i="51"/>
  <c r="AK36" i="51"/>
  <c r="AJ36" i="51"/>
  <c r="AK47" i="51"/>
  <c r="AJ47" i="51"/>
  <c r="AJ6" i="51"/>
  <c r="AJ11" i="51"/>
  <c r="AK59" i="51"/>
  <c r="AJ59" i="51"/>
  <c r="AK29" i="51"/>
  <c r="AK42" i="51"/>
  <c r="AJ42" i="51"/>
  <c r="AK61" i="51"/>
  <c r="AJ61" i="51"/>
  <c r="AK53" i="51"/>
  <c r="AJ53" i="51"/>
  <c r="AG99" i="54"/>
  <c r="AH99" i="54" s="1"/>
  <c r="AG8" i="54"/>
  <c r="AH8" i="54" s="1"/>
  <c r="AG14" i="54"/>
  <c r="AH14" i="54" s="1"/>
  <c r="AG20" i="54"/>
  <c r="AH20" i="54" s="1"/>
  <c r="AG26" i="54"/>
  <c r="AH26" i="54" s="1"/>
  <c r="AG32" i="54"/>
  <c r="AH32" i="54" s="1"/>
  <c r="AG38" i="54"/>
  <c r="AH38" i="54" s="1"/>
  <c r="AG44" i="54"/>
  <c r="AH44" i="54" s="1"/>
  <c r="AG65" i="54"/>
  <c r="AH65" i="54" s="1"/>
  <c r="AG71" i="54"/>
  <c r="AH71" i="54" s="1"/>
  <c r="AG77" i="54"/>
  <c r="AH77" i="54" s="1"/>
  <c r="AG83" i="54"/>
  <c r="AH83" i="54" s="1"/>
  <c r="AG89" i="54"/>
  <c r="AH89" i="54" s="1"/>
  <c r="AG95" i="54"/>
  <c r="AH95" i="54" s="1"/>
  <c r="AG101" i="54"/>
  <c r="AH101" i="54" s="1"/>
  <c r="AG10" i="54"/>
  <c r="AH10" i="54" s="1"/>
  <c r="AG16" i="54"/>
  <c r="AH16" i="54" s="1"/>
  <c r="AG22" i="54"/>
  <c r="AH22" i="54" s="1"/>
  <c r="AG28" i="54"/>
  <c r="AH28" i="54" s="1"/>
  <c r="AG34" i="54"/>
  <c r="AH34" i="54" s="1"/>
  <c r="AG40" i="54"/>
  <c r="AH40" i="54" s="1"/>
  <c r="AG46" i="54"/>
  <c r="AH46" i="54" s="1"/>
  <c r="AG73" i="54"/>
  <c r="AH73" i="54" s="1"/>
  <c r="AG79" i="54"/>
  <c r="AH79" i="54" s="1"/>
  <c r="AG85" i="54"/>
  <c r="AH85" i="54" s="1"/>
  <c r="AG91" i="54"/>
  <c r="AH91" i="54" s="1"/>
  <c r="AG97" i="54"/>
  <c r="AH97" i="54" s="1"/>
  <c r="AG12" i="54"/>
  <c r="AH12" i="54" s="1"/>
  <c r="AG18" i="54"/>
  <c r="AH18" i="54" s="1"/>
  <c r="AG24" i="54"/>
  <c r="AH24" i="54" s="1"/>
  <c r="AG30" i="54"/>
  <c r="AH30" i="54" s="1"/>
  <c r="AG36" i="54"/>
  <c r="AH36" i="54" s="1"/>
  <c r="AG42" i="54"/>
  <c r="AH42" i="54" s="1"/>
  <c r="AG63" i="54"/>
  <c r="AH63" i="54" s="1"/>
  <c r="AG69" i="54"/>
  <c r="AH69" i="54" s="1"/>
  <c r="AG75" i="54"/>
  <c r="AH75" i="54" s="1"/>
  <c r="AG81" i="54"/>
  <c r="AH81" i="54" s="1"/>
  <c r="AG87" i="54"/>
  <c r="AH87" i="54" s="1"/>
  <c r="AG93" i="54"/>
  <c r="AH93" i="54" s="1"/>
  <c r="AR8" i="51" l="1"/>
  <c r="F64" i="51"/>
  <c r="F58" i="51"/>
  <c r="F52" i="51"/>
  <c r="F46" i="51"/>
  <c r="F40" i="51"/>
  <c r="F34" i="51"/>
  <c r="F65" i="51"/>
  <c r="F59" i="51"/>
  <c r="F53" i="51"/>
  <c r="F47" i="51"/>
  <c r="F66" i="51"/>
  <c r="F60" i="51"/>
  <c r="F54" i="51"/>
  <c r="F48" i="51"/>
  <c r="F42" i="51"/>
  <c r="F36" i="51"/>
  <c r="F67" i="51"/>
  <c r="F49" i="51"/>
  <c r="F32" i="51"/>
  <c r="F26" i="51"/>
  <c r="F20" i="51"/>
  <c r="F55" i="51"/>
  <c r="F43" i="51"/>
  <c r="F41" i="51"/>
  <c r="F39" i="51"/>
  <c r="F37" i="51"/>
  <c r="F35" i="51"/>
  <c r="F28" i="51"/>
  <c r="F22" i="51"/>
  <c r="F16" i="51"/>
  <c r="F63" i="51"/>
  <c r="F50" i="51"/>
  <c r="F45" i="51"/>
  <c r="F44" i="51"/>
  <c r="F61" i="51"/>
  <c r="F30" i="51"/>
  <c r="F24" i="51"/>
  <c r="F18" i="51"/>
  <c r="F29" i="51"/>
  <c r="F2" i="51"/>
  <c r="F19" i="51"/>
  <c r="F6" i="51"/>
  <c r="F27" i="51"/>
  <c r="F11" i="51"/>
  <c r="F12" i="51"/>
  <c r="F57" i="51"/>
  <c r="F56" i="51"/>
  <c r="F51" i="51"/>
  <c r="F33" i="51"/>
  <c r="F62" i="51"/>
  <c r="F23" i="51"/>
  <c r="F14" i="51"/>
  <c r="F10" i="51"/>
  <c r="F7" i="51"/>
  <c r="F25" i="51"/>
  <c r="F38" i="51"/>
  <c r="F31" i="51"/>
  <c r="F21" i="51"/>
  <c r="F15" i="51"/>
  <c r="F9" i="51"/>
  <c r="F8" i="51"/>
  <c r="F3" i="51"/>
  <c r="F17" i="51"/>
  <c r="F13" i="51"/>
  <c r="G21" i="51" l="1"/>
  <c r="U21" i="51"/>
  <c r="G55" i="51"/>
  <c r="U55" i="51"/>
  <c r="G17" i="51"/>
  <c r="U17" i="51"/>
  <c r="G23" i="51"/>
  <c r="U23" i="51"/>
  <c r="U45" i="51"/>
  <c r="G45" i="51"/>
  <c r="G42" i="51"/>
  <c r="U42" i="51"/>
  <c r="U38" i="51"/>
  <c r="G38" i="51"/>
  <c r="U50" i="51"/>
  <c r="G50" i="51"/>
  <c r="G59" i="51"/>
  <c r="U59" i="51"/>
  <c r="U64" i="51"/>
  <c r="G64" i="51"/>
  <c r="U14" i="51"/>
  <c r="G14" i="51"/>
  <c r="U44" i="51"/>
  <c r="G44" i="51"/>
  <c r="G47" i="51"/>
  <c r="U47" i="51"/>
  <c r="G31" i="51"/>
  <c r="U31" i="51"/>
  <c r="G29" i="51"/>
  <c r="U29" i="51"/>
  <c r="G35" i="51"/>
  <c r="U35" i="51"/>
  <c r="G53" i="51"/>
  <c r="U53" i="51"/>
  <c r="U11" i="51"/>
  <c r="G11" i="51"/>
  <c r="G37" i="51"/>
  <c r="U37" i="51"/>
  <c r="G48" i="51"/>
  <c r="U48" i="51"/>
  <c r="G25" i="51"/>
  <c r="U25" i="51"/>
  <c r="G27" i="51"/>
  <c r="U27" i="51"/>
  <c r="U63" i="51"/>
  <c r="G63" i="51"/>
  <c r="U39" i="51"/>
  <c r="G39" i="51"/>
  <c r="G54" i="51"/>
  <c r="U54" i="51"/>
  <c r="U9" i="51"/>
  <c r="G9" i="51"/>
  <c r="U7" i="51"/>
  <c r="G7" i="51"/>
  <c r="U51" i="51"/>
  <c r="G51" i="51"/>
  <c r="G6" i="51"/>
  <c r="U6" i="51"/>
  <c r="U30" i="51"/>
  <c r="G30" i="51"/>
  <c r="G16" i="51"/>
  <c r="U16" i="51"/>
  <c r="G41" i="51"/>
  <c r="U41" i="51"/>
  <c r="G49" i="51"/>
  <c r="U49" i="51"/>
  <c r="G60" i="51"/>
  <c r="U60" i="51"/>
  <c r="G34" i="51"/>
  <c r="U34" i="51"/>
  <c r="G13" i="51"/>
  <c r="U13" i="51"/>
  <c r="U57" i="51"/>
  <c r="G57" i="51"/>
  <c r="U28" i="51"/>
  <c r="G28" i="51"/>
  <c r="G36" i="51"/>
  <c r="U36" i="51"/>
  <c r="G12" i="51"/>
  <c r="U12" i="51"/>
  <c r="U20" i="51"/>
  <c r="G20" i="51"/>
  <c r="U62" i="51"/>
  <c r="G62" i="51"/>
  <c r="G18" i="51"/>
  <c r="U18" i="51"/>
  <c r="U26" i="51"/>
  <c r="G26" i="51"/>
  <c r="U58" i="51"/>
  <c r="G58" i="51"/>
  <c r="U8" i="51"/>
  <c r="G8" i="51"/>
  <c r="G33" i="51"/>
  <c r="U33" i="51"/>
  <c r="U24" i="51"/>
  <c r="G24" i="51"/>
  <c r="U32" i="51"/>
  <c r="G32" i="51"/>
  <c r="G65" i="51"/>
  <c r="U65" i="51"/>
  <c r="G15" i="51"/>
  <c r="U15" i="51"/>
  <c r="U10" i="51"/>
  <c r="G10" i="51"/>
  <c r="U56" i="51"/>
  <c r="G56" i="51"/>
  <c r="G19" i="51"/>
  <c r="U19" i="51"/>
  <c r="G61" i="51"/>
  <c r="U61" i="51"/>
  <c r="U22" i="51"/>
  <c r="G22" i="51"/>
  <c r="G43" i="51"/>
  <c r="U43" i="51"/>
  <c r="G67" i="51"/>
  <c r="U67" i="51"/>
  <c r="G66" i="51"/>
  <c r="U66" i="51"/>
  <c r="U40" i="51"/>
  <c r="G40" i="51"/>
  <c r="U46" i="51"/>
  <c r="G46" i="51"/>
  <c r="U52" i="51"/>
  <c r="G52" i="51"/>
  <c r="Y43" i="51" l="1"/>
  <c r="Z43" i="51" s="1"/>
  <c r="W43" i="51"/>
  <c r="V43" i="51"/>
  <c r="W40" i="51"/>
  <c r="Y40" i="51"/>
  <c r="Z40" i="51" s="1"/>
  <c r="V40" i="51"/>
  <c r="Y12" i="51"/>
  <c r="Z12" i="51" s="1"/>
  <c r="W12" i="51"/>
  <c r="V12" i="51"/>
  <c r="Y49" i="51"/>
  <c r="Z49" i="51" s="1"/>
  <c r="W49" i="51"/>
  <c r="V49" i="51"/>
  <c r="V39" i="51"/>
  <c r="Y39" i="51"/>
  <c r="Z39" i="51" s="1"/>
  <c r="W39" i="51"/>
  <c r="W37" i="51"/>
  <c r="Y37" i="51"/>
  <c r="Z37" i="51" s="1"/>
  <c r="V37" i="51"/>
  <c r="Y42" i="51"/>
  <c r="Z42" i="51" s="1"/>
  <c r="W42" i="51"/>
  <c r="V42" i="51"/>
  <c r="Y22" i="51"/>
  <c r="Z22" i="51" s="1"/>
  <c r="W22" i="51"/>
  <c r="V22" i="51"/>
  <c r="Y56" i="51"/>
  <c r="Z56" i="51" s="1"/>
  <c r="V56" i="51"/>
  <c r="W56" i="51"/>
  <c r="Y13" i="51"/>
  <c r="Z13" i="51" s="1"/>
  <c r="W13" i="51"/>
  <c r="V13" i="51"/>
  <c r="V41" i="51"/>
  <c r="W41" i="51"/>
  <c r="Y41" i="51"/>
  <c r="Z41" i="51" s="1"/>
  <c r="W59" i="51"/>
  <c r="V59" i="51"/>
  <c r="Y59" i="51"/>
  <c r="Z59" i="51" s="1"/>
  <c r="Y67" i="51"/>
  <c r="Z67" i="51" s="1"/>
  <c r="W67" i="51"/>
  <c r="V67" i="51"/>
  <c r="Y61" i="51"/>
  <c r="Z61" i="51" s="1"/>
  <c r="W61" i="51"/>
  <c r="V61" i="51"/>
  <c r="Y24" i="51"/>
  <c r="Z24" i="51" s="1"/>
  <c r="W24" i="51"/>
  <c r="V24" i="51"/>
  <c r="G5" i="51"/>
  <c r="Y9" i="51"/>
  <c r="Z9" i="51" s="1"/>
  <c r="W9" i="51"/>
  <c r="V9" i="51"/>
  <c r="Y54" i="51"/>
  <c r="Z54" i="51" s="1"/>
  <c r="W54" i="51"/>
  <c r="V54" i="51"/>
  <c r="V27" i="51"/>
  <c r="W27" i="51"/>
  <c r="Y27" i="51"/>
  <c r="Z27" i="51" s="1"/>
  <c r="V11" i="51"/>
  <c r="Y11" i="51"/>
  <c r="Z11" i="51" s="1"/>
  <c r="W11" i="51"/>
  <c r="V35" i="51"/>
  <c r="W35" i="51"/>
  <c r="Y35" i="51"/>
  <c r="Z35" i="51" s="1"/>
  <c r="W47" i="51"/>
  <c r="V47" i="51"/>
  <c r="Y47" i="51"/>
  <c r="Z47" i="51" s="1"/>
  <c r="V45" i="51"/>
  <c r="W45" i="51"/>
  <c r="Y45" i="51"/>
  <c r="Z45" i="51" s="1"/>
  <c r="V19" i="51"/>
  <c r="Y19" i="51"/>
  <c r="Z19" i="51" s="1"/>
  <c r="W19" i="51"/>
  <c r="Y18" i="51"/>
  <c r="Z18" i="51" s="1"/>
  <c r="W18" i="51"/>
  <c r="V18" i="51"/>
  <c r="Y36" i="51"/>
  <c r="Z36" i="51" s="1"/>
  <c r="W36" i="51"/>
  <c r="V36" i="51"/>
  <c r="W34" i="51"/>
  <c r="V34" i="51"/>
  <c r="Y34" i="51"/>
  <c r="Z34" i="51" s="1"/>
  <c r="W6" i="51"/>
  <c r="V6" i="51"/>
  <c r="Y6" i="51"/>
  <c r="Z6" i="51" s="1"/>
  <c r="V63" i="51"/>
  <c r="W63" i="51"/>
  <c r="Y63" i="51"/>
  <c r="Z63" i="51" s="1"/>
  <c r="Y14" i="51"/>
  <c r="Z14" i="51" s="1"/>
  <c r="W14" i="51"/>
  <c r="V14" i="51"/>
  <c r="Y55" i="51"/>
  <c r="Z55" i="51" s="1"/>
  <c r="W55" i="51"/>
  <c r="V55" i="51"/>
  <c r="W52" i="51"/>
  <c r="V52" i="51"/>
  <c r="Y52" i="51"/>
  <c r="Z52" i="51" s="1"/>
  <c r="W46" i="51"/>
  <c r="V46" i="51"/>
  <c r="Y46" i="51"/>
  <c r="Z46" i="51" s="1"/>
  <c r="V10" i="51"/>
  <c r="Y10" i="51"/>
  <c r="Z10" i="51" s="1"/>
  <c r="W10" i="51"/>
  <c r="W65" i="51"/>
  <c r="V65" i="51"/>
  <c r="Y65" i="51"/>
  <c r="Z65" i="51" s="1"/>
  <c r="V33" i="51"/>
  <c r="Y33" i="51"/>
  <c r="Z33" i="51" s="1"/>
  <c r="W33" i="51"/>
  <c r="Y60" i="51"/>
  <c r="Z60" i="51" s="1"/>
  <c r="W60" i="51"/>
  <c r="V60" i="51"/>
  <c r="W16" i="51"/>
  <c r="Y16" i="51"/>
  <c r="Z16" i="51" s="1"/>
  <c r="V16" i="51"/>
  <c r="Y48" i="51"/>
  <c r="Z48" i="51" s="1"/>
  <c r="W48" i="51"/>
  <c r="V48" i="51"/>
  <c r="W64" i="51"/>
  <c r="V64" i="51"/>
  <c r="Y64" i="51"/>
  <c r="Z64" i="51" s="1"/>
  <c r="V23" i="51"/>
  <c r="Y23" i="51"/>
  <c r="Z23" i="51" s="1"/>
  <c r="W23" i="51"/>
  <c r="V21" i="51"/>
  <c r="W21" i="51"/>
  <c r="Y21" i="51"/>
  <c r="Z21" i="51" s="1"/>
  <c r="V15" i="51"/>
  <c r="W15" i="51"/>
  <c r="Y15" i="51"/>
  <c r="Z15" i="51" s="1"/>
  <c r="W58" i="51"/>
  <c r="V58" i="51"/>
  <c r="Y58" i="51"/>
  <c r="Z58" i="51" s="1"/>
  <c r="Y62" i="51"/>
  <c r="Z62" i="51" s="1"/>
  <c r="W62" i="51"/>
  <c r="V62" i="51"/>
  <c r="W20" i="51"/>
  <c r="Y20" i="51"/>
  <c r="Z20" i="51" s="1"/>
  <c r="V20" i="51"/>
  <c r="Y28" i="51"/>
  <c r="Z28" i="51" s="1"/>
  <c r="W28" i="51"/>
  <c r="V28" i="51"/>
  <c r="V51" i="51"/>
  <c r="Y51" i="51"/>
  <c r="Z51" i="51" s="1"/>
  <c r="W51" i="51"/>
  <c r="V25" i="51"/>
  <c r="Y25" i="51"/>
  <c r="Z25" i="51" s="1"/>
  <c r="W25" i="51"/>
  <c r="V29" i="51"/>
  <c r="Y29" i="51"/>
  <c r="Z29" i="51" s="1"/>
  <c r="W29" i="51"/>
  <c r="Y50" i="51"/>
  <c r="Z50" i="51" s="1"/>
  <c r="V50" i="51"/>
  <c r="W50" i="51"/>
  <c r="V17" i="51"/>
  <c r="Y17" i="51"/>
  <c r="Z17" i="51" s="1"/>
  <c r="W17" i="51"/>
  <c r="Y44" i="51"/>
  <c r="Z44" i="51" s="1"/>
  <c r="W44" i="51"/>
  <c r="V44" i="51"/>
  <c r="Y66" i="51"/>
  <c r="Z66" i="51" s="1"/>
  <c r="W66" i="51"/>
  <c r="V66" i="51"/>
  <c r="W32" i="51"/>
  <c r="Y32" i="51"/>
  <c r="Z32" i="51" s="1"/>
  <c r="V32" i="51"/>
  <c r="V8" i="51"/>
  <c r="Y8" i="51"/>
  <c r="Z8" i="51" s="1"/>
  <c r="W8" i="51"/>
  <c r="W26" i="51"/>
  <c r="Y26" i="51"/>
  <c r="Z26" i="51" s="1"/>
  <c r="V26" i="51"/>
  <c r="V57" i="51"/>
  <c r="Y57" i="51"/>
  <c r="Z57" i="51" s="1"/>
  <c r="W57" i="51"/>
  <c r="Y30" i="51"/>
  <c r="Z30" i="51" s="1"/>
  <c r="W30" i="51"/>
  <c r="V30" i="51"/>
  <c r="Y7" i="51"/>
  <c r="Z7" i="51" s="1"/>
  <c r="W7" i="51"/>
  <c r="V7" i="51"/>
  <c r="W53" i="51"/>
  <c r="V53" i="51"/>
  <c r="Y53" i="51"/>
  <c r="Z53" i="51" s="1"/>
  <c r="V31" i="51"/>
  <c r="Y31" i="51"/>
  <c r="Z31" i="51" s="1"/>
  <c r="W31" i="51"/>
  <c r="Y38" i="51"/>
  <c r="Z38" i="51" s="1"/>
  <c r="W38" i="51"/>
  <c r="V38" i="51"/>
  <c r="X31" i="51" l="1"/>
  <c r="AA31" i="51"/>
  <c r="AL31" i="51" s="1"/>
  <c r="AA30" i="51"/>
  <c r="AL30" i="51" s="1"/>
  <c r="X30" i="51"/>
  <c r="AA58" i="51"/>
  <c r="AL58" i="51" s="1"/>
  <c r="X58" i="51"/>
  <c r="AA64" i="51"/>
  <c r="AL64" i="51" s="1"/>
  <c r="X64" i="51"/>
  <c r="AA16" i="51"/>
  <c r="AL16" i="51" s="1"/>
  <c r="X16" i="51"/>
  <c r="AA33" i="51"/>
  <c r="AL33" i="51" s="1"/>
  <c r="X33" i="51"/>
  <c r="AA45" i="51"/>
  <c r="AL45" i="51" s="1"/>
  <c r="X45" i="51"/>
  <c r="X35" i="51"/>
  <c r="AA35" i="51"/>
  <c r="AL35" i="51" s="1"/>
  <c r="X27" i="51"/>
  <c r="AA27" i="51"/>
  <c r="AL27" i="51" s="1"/>
  <c r="X9" i="51"/>
  <c r="AA9" i="51"/>
  <c r="AL9" i="51" s="1"/>
  <c r="X41" i="51"/>
  <c r="AA41" i="51"/>
  <c r="AL41" i="51" s="1"/>
  <c r="X12" i="51"/>
  <c r="AA12" i="51"/>
  <c r="AL12" i="51" s="1"/>
  <c r="AA26" i="51"/>
  <c r="AL26" i="51" s="1"/>
  <c r="X26" i="51"/>
  <c r="AA32" i="51"/>
  <c r="AL32" i="51"/>
  <c r="X32" i="51"/>
  <c r="X23" i="51"/>
  <c r="AA23" i="51"/>
  <c r="AL23" i="51" s="1"/>
  <c r="X14" i="51"/>
  <c r="AA14" i="51"/>
  <c r="AL14" i="51"/>
  <c r="AA36" i="51"/>
  <c r="AL36" i="51" s="1"/>
  <c r="X36" i="51"/>
  <c r="X61" i="51"/>
  <c r="AA61" i="51"/>
  <c r="AL61" i="51" s="1"/>
  <c r="AA20" i="51"/>
  <c r="AL20" i="51" s="1"/>
  <c r="X20" i="51"/>
  <c r="AA10" i="51"/>
  <c r="AL10" i="51"/>
  <c r="X10" i="51"/>
  <c r="X42" i="51"/>
  <c r="AA42" i="51"/>
  <c r="AL42" i="51" s="1"/>
  <c r="AA57" i="51"/>
  <c r="AL57" i="51" s="1"/>
  <c r="X57" i="51"/>
  <c r="X8" i="51"/>
  <c r="AA8" i="51"/>
  <c r="AL8" i="51" s="1"/>
  <c r="AA44" i="51"/>
  <c r="AL44" i="51" s="1"/>
  <c r="X44" i="51"/>
  <c r="X29" i="51"/>
  <c r="AA29" i="51"/>
  <c r="AL29" i="51" s="1"/>
  <c r="AA51" i="51"/>
  <c r="AL51" i="51"/>
  <c r="X51" i="51"/>
  <c r="AA28" i="51"/>
  <c r="AL28" i="51" s="1"/>
  <c r="X28" i="51"/>
  <c r="AA62" i="51"/>
  <c r="X62" i="51"/>
  <c r="AL62" i="51"/>
  <c r="AA15" i="51"/>
  <c r="AL15" i="51" s="1"/>
  <c r="X15" i="51"/>
  <c r="X48" i="51"/>
  <c r="AA48" i="51"/>
  <c r="AL48" i="51" s="1"/>
  <c r="X60" i="51"/>
  <c r="AA60" i="51"/>
  <c r="AL60" i="51" s="1"/>
  <c r="AA52" i="51"/>
  <c r="AL52" i="51"/>
  <c r="X52" i="51"/>
  <c r="X6" i="51"/>
  <c r="AA6" i="51"/>
  <c r="AL6" i="51" s="1"/>
  <c r="X19" i="51"/>
  <c r="AA19" i="51"/>
  <c r="AL19" i="51" s="1"/>
  <c r="AA11" i="51"/>
  <c r="AL11" i="51" s="1"/>
  <c r="X11" i="51"/>
  <c r="X59" i="51"/>
  <c r="AA59" i="51"/>
  <c r="AL59" i="51" s="1"/>
  <c r="X43" i="51"/>
  <c r="AA43" i="51"/>
  <c r="AL43" i="51" s="1"/>
  <c r="AA7" i="51"/>
  <c r="AL7" i="51" s="1"/>
  <c r="X7" i="51"/>
  <c r="X13" i="51"/>
  <c r="AA13" i="51"/>
  <c r="AL13" i="51" s="1"/>
  <c r="AA22" i="51"/>
  <c r="AL22" i="51" s="1"/>
  <c r="X22" i="51"/>
  <c r="X49" i="51"/>
  <c r="AA49" i="51"/>
  <c r="AL49" i="51" s="1"/>
  <c r="AA38" i="51"/>
  <c r="AL38" i="51" s="1"/>
  <c r="X38" i="51"/>
  <c r="X17" i="51"/>
  <c r="AA17" i="51"/>
  <c r="AL17" i="51" s="1"/>
  <c r="X55" i="51"/>
  <c r="AA55" i="51"/>
  <c r="AL55" i="51" s="1"/>
  <c r="AA63" i="51"/>
  <c r="AL63" i="51" s="1"/>
  <c r="X63" i="51"/>
  <c r="AA18" i="51"/>
  <c r="AL18" i="51" s="1"/>
  <c r="X18" i="51"/>
  <c r="X47" i="51"/>
  <c r="AA47" i="51"/>
  <c r="AL47" i="51" s="1"/>
  <c r="AA24" i="51"/>
  <c r="AL24" i="51" s="1"/>
  <c r="X24" i="51"/>
  <c r="AA67" i="51"/>
  <c r="AL67" i="51" s="1"/>
  <c r="X67" i="51"/>
  <c r="X37" i="51"/>
  <c r="AA37" i="51"/>
  <c r="AL37" i="51" s="1"/>
  <c r="AA40" i="51"/>
  <c r="AL40" i="51" s="1"/>
  <c r="X40" i="51"/>
  <c r="X54" i="51"/>
  <c r="AA54" i="51"/>
  <c r="AL54" i="51" s="1"/>
  <c r="X53" i="51"/>
  <c r="AA53" i="51"/>
  <c r="AL53" i="51" s="1"/>
  <c r="X66" i="51"/>
  <c r="AA66" i="51"/>
  <c r="AL66" i="51" s="1"/>
  <c r="AA50" i="51"/>
  <c r="AL50" i="51" s="1"/>
  <c r="X50" i="51"/>
  <c r="X25" i="51"/>
  <c r="AA25" i="51"/>
  <c r="AL25" i="51" s="1"/>
  <c r="X21" i="51"/>
  <c r="AA21" i="51"/>
  <c r="AL21" i="51" s="1"/>
  <c r="X65" i="51"/>
  <c r="AA65" i="51"/>
  <c r="AL65" i="51" s="1"/>
  <c r="AA46" i="51"/>
  <c r="AL46" i="51" s="1"/>
  <c r="X46" i="51"/>
  <c r="AA34" i="51"/>
  <c r="AL34" i="51" s="1"/>
  <c r="X34" i="51"/>
  <c r="AA56" i="51"/>
  <c r="AL56" i="51" s="1"/>
  <c r="X56" i="51"/>
  <c r="X39" i="51"/>
  <c r="AA39" i="51"/>
  <c r="AL39" i="51" s="1"/>
  <c r="AN33" i="51" l="1"/>
  <c r="T33" i="51" s="1"/>
  <c r="AM33" i="51"/>
  <c r="AN25" i="51"/>
  <c r="T25" i="51" s="1"/>
  <c r="AM25" i="51"/>
  <c r="AN35" i="51"/>
  <c r="T35" i="51" s="1"/>
  <c r="AM35" i="51"/>
  <c r="AN37" i="51"/>
  <c r="T37" i="51" s="1"/>
  <c r="AM37" i="51"/>
  <c r="AM48" i="51"/>
  <c r="AN48" i="51"/>
  <c r="T48" i="51" s="1"/>
  <c r="AM26" i="51"/>
  <c r="AN26" i="51"/>
  <c r="T26" i="51" s="1"/>
  <c r="AN9" i="51"/>
  <c r="T9" i="51" s="1"/>
  <c r="AM9" i="51"/>
  <c r="AM16" i="51"/>
  <c r="AN16" i="51"/>
  <c r="T16" i="51" s="1"/>
  <c r="AN39" i="51"/>
  <c r="T39" i="51" s="1"/>
  <c r="AM39" i="51"/>
  <c r="AN46" i="51"/>
  <c r="T46" i="51" s="1"/>
  <c r="AM46" i="51"/>
  <c r="AN40" i="51"/>
  <c r="T40" i="51" s="1"/>
  <c r="AM40" i="51"/>
  <c r="AN58" i="51"/>
  <c r="T58" i="51" s="1"/>
  <c r="AM58" i="51"/>
  <c r="AM65" i="51"/>
  <c r="AN65" i="51"/>
  <c r="T65" i="51" s="1"/>
  <c r="AN56" i="51"/>
  <c r="T56" i="51" s="1"/>
  <c r="AM56" i="51"/>
  <c r="AN19" i="51"/>
  <c r="T19" i="51" s="1"/>
  <c r="AM19" i="51"/>
  <c r="AM12" i="51"/>
  <c r="AN12" i="51"/>
  <c r="T12" i="51" s="1"/>
  <c r="AM30" i="51"/>
  <c r="AN30" i="51"/>
  <c r="T30" i="51" s="1"/>
  <c r="AN50" i="51"/>
  <c r="T50" i="51" s="1"/>
  <c r="AM50" i="51"/>
  <c r="AM54" i="51"/>
  <c r="AN54" i="51"/>
  <c r="T54" i="51" s="1"/>
  <c r="AN63" i="51"/>
  <c r="T63" i="51" s="1"/>
  <c r="AM63" i="51"/>
  <c r="AN59" i="51"/>
  <c r="T59" i="51" s="1"/>
  <c r="AM59" i="51"/>
  <c r="AM20" i="51"/>
  <c r="AN20" i="51"/>
  <c r="T20" i="51" s="1"/>
  <c r="AN45" i="51"/>
  <c r="T45" i="51" s="1"/>
  <c r="AM45" i="51"/>
  <c r="AN34" i="51"/>
  <c r="T34" i="51" s="1"/>
  <c r="AM34" i="51"/>
  <c r="AM66" i="51"/>
  <c r="AN66" i="51"/>
  <c r="T66" i="51" s="1"/>
  <c r="AN67" i="51"/>
  <c r="T67" i="51" s="1"/>
  <c r="AM67" i="51"/>
  <c r="AN55" i="51"/>
  <c r="T55" i="51" s="1"/>
  <c r="AM55" i="51"/>
  <c r="AM28" i="51"/>
  <c r="AN28" i="51"/>
  <c r="T28" i="51" s="1"/>
  <c r="AN61" i="51"/>
  <c r="T61" i="51" s="1"/>
  <c r="AM61" i="51"/>
  <c r="AM53" i="51"/>
  <c r="AN53" i="51"/>
  <c r="T53" i="51" s="1"/>
  <c r="AM47" i="51"/>
  <c r="AN47" i="51"/>
  <c r="T47" i="51" s="1"/>
  <c r="AM13" i="51"/>
  <c r="AN13" i="51"/>
  <c r="T13" i="51" s="1"/>
  <c r="AM60" i="51"/>
  <c r="AN60" i="51"/>
  <c r="T60" i="51" s="1"/>
  <c r="AN29" i="51"/>
  <c r="T29" i="51" s="1"/>
  <c r="AM29" i="51"/>
  <c r="AM36" i="51"/>
  <c r="AN36" i="51"/>
  <c r="T36" i="51" s="1"/>
  <c r="AM22" i="51"/>
  <c r="AN22" i="51"/>
  <c r="T22" i="51" s="1"/>
  <c r="AN62" i="51"/>
  <c r="T62" i="51" s="1"/>
  <c r="AM62" i="51"/>
  <c r="AM14" i="51"/>
  <c r="AN14" i="51"/>
  <c r="T14" i="51" s="1"/>
  <c r="AN64" i="51"/>
  <c r="T64" i="51" s="1"/>
  <c r="AM64" i="51"/>
  <c r="AN21" i="51"/>
  <c r="T21" i="51" s="1"/>
  <c r="AM21" i="51"/>
  <c r="AN49" i="51"/>
  <c r="T49" i="51" s="1"/>
  <c r="AM49" i="51"/>
  <c r="AN11" i="51"/>
  <c r="T11" i="51" s="1"/>
  <c r="AM11" i="51"/>
  <c r="AN23" i="51"/>
  <c r="T23" i="51" s="1"/>
  <c r="AM23" i="51"/>
  <c r="AN41" i="51"/>
  <c r="T41" i="51" s="1"/>
  <c r="AM41" i="51"/>
  <c r="AN31" i="51"/>
  <c r="T31" i="51" s="1"/>
  <c r="AM31" i="51"/>
  <c r="AM38" i="51"/>
  <c r="AN38" i="51"/>
  <c r="T38" i="51" s="1"/>
  <c r="AM24" i="51"/>
  <c r="AN24" i="51"/>
  <c r="T24" i="51" s="1"/>
  <c r="AM18" i="51"/>
  <c r="AN18" i="51"/>
  <c r="T18" i="51" s="1"/>
  <c r="AN7" i="51"/>
  <c r="T7" i="51" s="1"/>
  <c r="AM7" i="51"/>
  <c r="AN52" i="51"/>
  <c r="T52" i="51" s="1"/>
  <c r="AM52" i="51"/>
  <c r="AN51" i="51"/>
  <c r="T51" i="51" s="1"/>
  <c r="AM51" i="51"/>
  <c r="AN57" i="51"/>
  <c r="T57" i="51" s="1"/>
  <c r="AM57" i="51"/>
  <c r="AM10" i="51"/>
  <c r="AN10" i="51"/>
  <c r="T10" i="51" s="1"/>
  <c r="AM32" i="51"/>
  <c r="AN32" i="51"/>
  <c r="T32" i="51" s="1"/>
  <c r="AN17" i="51"/>
  <c r="T17" i="51" s="1"/>
  <c r="AM17" i="51"/>
  <c r="AN43" i="51"/>
  <c r="T43" i="51" s="1"/>
  <c r="AM43" i="51"/>
  <c r="AN15" i="51"/>
  <c r="T15" i="51" s="1"/>
  <c r="AM15" i="51"/>
  <c r="AN8" i="51"/>
  <c r="T8" i="51" s="1"/>
  <c r="AM8" i="51"/>
  <c r="AN27" i="51"/>
  <c r="T27" i="51" s="1"/>
  <c r="AM27" i="51"/>
  <c r="AN44" i="51"/>
  <c r="T44" i="51" s="1"/>
  <c r="AM44" i="51"/>
  <c r="AN6" i="51"/>
  <c r="T6" i="51" s="1"/>
  <c r="AM6" i="51"/>
  <c r="AM42" i="51"/>
  <c r="AN42" i="51"/>
  <c r="T42" i="51" s="1"/>
</calcChain>
</file>

<file path=xl/sharedStrings.xml><?xml version="1.0" encoding="utf-8"?>
<sst xmlns="http://schemas.openxmlformats.org/spreadsheetml/2006/main" count="941" uniqueCount="370">
  <si>
    <t>階数</t>
    <rPh sb="0" eb="2">
      <t>カイスウ</t>
    </rPh>
    <phoneticPr fontId="43"/>
  </si>
  <si>
    <t>課長</t>
    <rPh sb="0" eb="1">
      <t>カ</t>
    </rPh>
    <rPh sb="1" eb="2">
      <t>チョウ</t>
    </rPh>
    <phoneticPr fontId="43"/>
  </si>
  <si>
    <t>係長</t>
    <rPh sb="0" eb="2">
      <t>カカリチョウ</t>
    </rPh>
    <phoneticPr fontId="43"/>
  </si>
  <si>
    <t>審査者</t>
    <rPh sb="0" eb="2">
      <t>シンサ</t>
    </rPh>
    <rPh sb="2" eb="3">
      <t>シャ</t>
    </rPh>
    <phoneticPr fontId="43"/>
  </si>
  <si>
    <t>担　当　者</t>
    <phoneticPr fontId="43"/>
  </si>
  <si>
    <t>設計年月</t>
    <rPh sb="0" eb="2">
      <t>セッケイ</t>
    </rPh>
    <rPh sb="2" eb="4">
      <t>ネンゲツ</t>
    </rPh>
    <phoneticPr fontId="43"/>
  </si>
  <si>
    <t>Ⅱ</t>
    <phoneticPr fontId="43"/>
  </si>
  <si>
    <t>２　業　務　内　容　</t>
  </si>
  <si>
    <t>東御市</t>
    <rPh sb="0" eb="3">
      <t>トウミシ</t>
    </rPh>
    <phoneticPr fontId="43"/>
  </si>
  <si>
    <t>１　建　物　概　要　　</t>
  </si>
  <si>
    <t>建物名</t>
    <rPh sb="0" eb="2">
      <t>タテモノ</t>
    </rPh>
    <rPh sb="2" eb="3">
      <t>メイ</t>
    </rPh>
    <phoneticPr fontId="43"/>
  </si>
  <si>
    <t>合計</t>
    <rPh sb="0" eb="2">
      <t>ゴウケイ</t>
    </rPh>
    <phoneticPr fontId="43"/>
  </si>
  <si>
    <t>構造</t>
    <rPh sb="0" eb="2">
      <t>コウゾウ</t>
    </rPh>
    <phoneticPr fontId="43"/>
  </si>
  <si>
    <t>建築面積（㎡）</t>
    <rPh sb="0" eb="4">
      <t>ケンチクメンセキ</t>
    </rPh>
    <phoneticPr fontId="43"/>
  </si>
  <si>
    <t>延床面積（㎡）</t>
    <rPh sb="0" eb="1">
      <t>ノ</t>
    </rPh>
    <rPh sb="1" eb="2">
      <t>ユカ</t>
    </rPh>
    <rPh sb="2" eb="4">
      <t>ケンチクメンセキ</t>
    </rPh>
    <phoneticPr fontId="43"/>
  </si>
  <si>
    <t>B．電気設備工事</t>
    <rPh sb="2" eb="4">
      <t>デンキ</t>
    </rPh>
    <rPh sb="4" eb="6">
      <t>セツビ</t>
    </rPh>
    <rPh sb="6" eb="8">
      <t>コウジ</t>
    </rPh>
    <phoneticPr fontId="43"/>
  </si>
  <si>
    <t>摘  要</t>
    <rPh sb="0" eb="4">
      <t>テキヨウ</t>
    </rPh>
    <phoneticPr fontId="43"/>
  </si>
  <si>
    <t>　（１）　施　工　場　所</t>
  </si>
  <si>
    <t>NO</t>
  </si>
  <si>
    <t>　（２）　工　事　種　目</t>
  </si>
  <si>
    <t>単  価</t>
  </si>
  <si>
    <t>A.建築工事</t>
    <rPh sb="2" eb="4">
      <t>ケンチク</t>
    </rPh>
    <rPh sb="4" eb="6">
      <t>コウジ</t>
    </rPh>
    <phoneticPr fontId="43"/>
  </si>
  <si>
    <t>Ⅰ</t>
    <phoneticPr fontId="43"/>
  </si>
  <si>
    <t>数　量</t>
  </si>
  <si>
    <t>　名　　　　　　　　称</t>
  </si>
  <si>
    <t>　規　　　　　　　格</t>
  </si>
  <si>
    <t>単位</t>
  </si>
  <si>
    <t xml:space="preserve"> 金　　　額</t>
  </si>
  <si>
    <t xml:space="preserve"> 備  　　　考</t>
  </si>
  <si>
    <t>数 量</t>
  </si>
  <si>
    <t xml:space="preserve"> 金　　額</t>
  </si>
  <si>
    <t>式</t>
    <rPh sb="0" eb="1">
      <t>シキ</t>
    </rPh>
    <phoneticPr fontId="37"/>
  </si>
  <si>
    <t>名称</t>
    <phoneticPr fontId="44"/>
  </si>
  <si>
    <t>採用価格</t>
    <rPh sb="0" eb="2">
      <t>サイヨウ</t>
    </rPh>
    <rPh sb="2" eb="4">
      <t>カカク</t>
    </rPh>
    <phoneticPr fontId="44"/>
  </si>
  <si>
    <t>労務費</t>
    <rPh sb="0" eb="3">
      <t>ロウムヒ</t>
    </rPh>
    <phoneticPr fontId="44"/>
  </si>
  <si>
    <t>労務　　　　　割増率</t>
    <phoneticPr fontId="44"/>
  </si>
  <si>
    <t>Ⓐ=労務×1.0</t>
    <rPh sb="2" eb="4">
      <t>ロウム</t>
    </rPh>
    <phoneticPr fontId="44"/>
  </si>
  <si>
    <t>その他</t>
    <phoneticPr fontId="5"/>
  </si>
  <si>
    <t>その他の
査定率</t>
    <rPh sb="2" eb="3">
      <t>タ</t>
    </rPh>
    <rPh sb="5" eb="7">
      <t>サテイ</t>
    </rPh>
    <rPh sb="7" eb="8">
      <t>リツ</t>
    </rPh>
    <phoneticPr fontId="5"/>
  </si>
  <si>
    <t>計</t>
    <rPh sb="0" eb="1">
      <t>ケイ</t>
    </rPh>
    <phoneticPr fontId="44"/>
  </si>
  <si>
    <t>単価</t>
    <phoneticPr fontId="44"/>
  </si>
  <si>
    <t>補給率</t>
    <phoneticPr fontId="44"/>
  </si>
  <si>
    <t>付属品率</t>
    <phoneticPr fontId="44"/>
  </si>
  <si>
    <t>雑材率</t>
    <phoneticPr fontId="44"/>
  </si>
  <si>
    <t>電工</t>
    <rPh sb="0" eb="2">
      <t>デンコウ</t>
    </rPh>
    <phoneticPr fontId="44"/>
  </si>
  <si>
    <t>普通作業員</t>
    <phoneticPr fontId="44"/>
  </si>
  <si>
    <t>Ⓐ×その他率</t>
    <rPh sb="4" eb="5">
      <t>タ</t>
    </rPh>
    <rPh sb="5" eb="6">
      <t>リツ</t>
    </rPh>
    <phoneticPr fontId="44"/>
  </si>
  <si>
    <t>金額</t>
    <phoneticPr fontId="44"/>
  </si>
  <si>
    <t>数量</t>
    <phoneticPr fontId="44"/>
  </si>
  <si>
    <t>歩掛</t>
    <rPh sb="0" eb="1">
      <t>ブ</t>
    </rPh>
    <rPh sb="1" eb="2">
      <t>ガカリ</t>
    </rPh>
    <phoneticPr fontId="44"/>
  </si>
  <si>
    <t>補正率</t>
    <rPh sb="2" eb="3">
      <t>リツ</t>
    </rPh>
    <phoneticPr fontId="44"/>
  </si>
  <si>
    <t>計(Ⓐ)</t>
    <rPh sb="0" eb="1">
      <t>ケイ</t>
    </rPh>
    <phoneticPr fontId="44"/>
  </si>
  <si>
    <t>金額</t>
    <rPh sb="0" eb="2">
      <t>キンガク</t>
    </rPh>
    <phoneticPr fontId="44"/>
  </si>
  <si>
    <t>見積比較表名</t>
    <rPh sb="0" eb="2">
      <t>ミツモリ</t>
    </rPh>
    <rPh sb="2" eb="4">
      <t>ヒカク</t>
    </rPh>
    <rPh sb="4" eb="5">
      <t>ヒョウ</t>
    </rPh>
    <rPh sb="5" eb="6">
      <t>メイ</t>
    </rPh>
    <phoneticPr fontId="44"/>
  </si>
  <si>
    <t>番号</t>
    <rPh sb="0" eb="2">
      <t>バンゴウ</t>
    </rPh>
    <phoneticPr fontId="44"/>
  </si>
  <si>
    <t>形　状　・　寸　法</t>
    <phoneticPr fontId="44"/>
  </si>
  <si>
    <t>材料費</t>
    <rPh sb="0" eb="2">
      <t>ザイリョウ</t>
    </rPh>
    <rPh sb="2" eb="3">
      <t>ヒ</t>
    </rPh>
    <phoneticPr fontId="44"/>
  </si>
  <si>
    <t>小計</t>
    <phoneticPr fontId="44"/>
  </si>
  <si>
    <t>備考･適用</t>
    <phoneticPr fontId="44"/>
  </si>
  <si>
    <t>見積査定率(％)</t>
    <rPh sb="2" eb="3">
      <t>サ</t>
    </rPh>
    <rPh sb="3" eb="5">
      <t>テイリツ</t>
    </rPh>
    <phoneticPr fontId="44"/>
  </si>
  <si>
    <t>会社名</t>
    <rPh sb="0" eb="2">
      <t>カイシャ</t>
    </rPh>
    <rPh sb="2" eb="3">
      <t>メイ</t>
    </rPh>
    <phoneticPr fontId="44"/>
  </si>
  <si>
    <t>メーカ名</t>
  </si>
  <si>
    <t>見積金額</t>
  </si>
  <si>
    <t>単価採用方法</t>
    <rPh sb="0" eb="2">
      <t>タンカ</t>
    </rPh>
    <rPh sb="2" eb="4">
      <t>サイヨウ</t>
    </rPh>
    <rPh sb="4" eb="6">
      <t>ホウホウ</t>
    </rPh>
    <phoneticPr fontId="44"/>
  </si>
  <si>
    <t>合計金額最低</t>
    <rPh sb="0" eb="2">
      <t>ゴウケイ</t>
    </rPh>
    <rPh sb="2" eb="4">
      <t>キンガク</t>
    </rPh>
    <rPh sb="4" eb="6">
      <t>サイテイ</t>
    </rPh>
    <phoneticPr fontId="44"/>
  </si>
  <si>
    <t>電話</t>
    <rPh sb="0" eb="2">
      <t>デンワ</t>
    </rPh>
    <phoneticPr fontId="44"/>
  </si>
  <si>
    <t>名　　　称</t>
    <rPh sb="0" eb="1">
      <t>メイ</t>
    </rPh>
    <rPh sb="4" eb="5">
      <t>ショウ</t>
    </rPh>
    <phoneticPr fontId="44"/>
  </si>
  <si>
    <t>数　量</t>
    <rPh sb="0" eb="1">
      <t>スウ</t>
    </rPh>
    <rPh sb="2" eb="3">
      <t>リョウ</t>
    </rPh>
    <phoneticPr fontId="44"/>
  </si>
  <si>
    <t>単位</t>
    <rPh sb="0" eb="2">
      <t>タンイ</t>
    </rPh>
    <phoneticPr fontId="44"/>
  </si>
  <si>
    <t>採用単価</t>
    <rPh sb="0" eb="2">
      <t>サイヨウ</t>
    </rPh>
    <rPh sb="2" eb="4">
      <t>タンカ</t>
    </rPh>
    <phoneticPr fontId="44"/>
  </si>
  <si>
    <t>金　　額</t>
    <rPh sb="0" eb="1">
      <t>キン</t>
    </rPh>
    <rPh sb="3" eb="4">
      <t>ガク</t>
    </rPh>
    <phoneticPr fontId="44"/>
  </si>
  <si>
    <t>単　　価</t>
    <rPh sb="0" eb="1">
      <t>タン</t>
    </rPh>
    <rPh sb="3" eb="4">
      <t>アタイ</t>
    </rPh>
    <phoneticPr fontId="44"/>
  </si>
  <si>
    <t>％</t>
    <phoneticPr fontId="44"/>
  </si>
  <si>
    <t>合計金額</t>
    <rPh sb="0" eb="2">
      <t>ゴウケイ</t>
    </rPh>
    <rPh sb="2" eb="4">
      <t>キンガク</t>
    </rPh>
    <phoneticPr fontId="44"/>
  </si>
  <si>
    <t>工事名称：</t>
    <phoneticPr fontId="63"/>
  </si>
  <si>
    <t>開閉器（MCCB、ELCB）</t>
    <rPh sb="0" eb="3">
      <t>カイヘイキ</t>
    </rPh>
    <phoneticPr fontId="44"/>
  </si>
  <si>
    <t>その他</t>
    <rPh sb="2" eb="3">
      <t>タ</t>
    </rPh>
    <phoneticPr fontId="44"/>
  </si>
  <si>
    <t>盤名称</t>
  </si>
  <si>
    <t>ﾘﾚｰ</t>
    <phoneticPr fontId="44"/>
  </si>
  <si>
    <t>ﾘﾓｺﾝ</t>
    <phoneticPr fontId="44"/>
  </si>
  <si>
    <t>伝送</t>
    <rPh sb="0" eb="2">
      <t>デンソウ</t>
    </rPh>
    <phoneticPr fontId="44"/>
  </si>
  <si>
    <t>計</t>
    <phoneticPr fontId="44"/>
  </si>
  <si>
    <t>改計</t>
    <phoneticPr fontId="44"/>
  </si>
  <si>
    <t>以下</t>
    <rPh sb="0" eb="2">
      <t>イカ</t>
    </rPh>
    <phoneticPr fontId="44"/>
  </si>
  <si>
    <t>20A</t>
    <phoneticPr fontId="44"/>
  </si>
  <si>
    <t>ﾄﾗﾝｽ</t>
    <phoneticPr fontId="44"/>
  </si>
  <si>
    <t>TU*1</t>
    <phoneticPr fontId="44"/>
  </si>
  <si>
    <t>TU*4</t>
    <phoneticPr fontId="44"/>
  </si>
  <si>
    <t>ﾕﾆｯﾄ</t>
    <phoneticPr fontId="44"/>
  </si>
  <si>
    <t>（人）</t>
    <rPh sb="1" eb="2">
      <t>ニン</t>
    </rPh>
    <phoneticPr fontId="44"/>
  </si>
  <si>
    <t>TBL1</t>
  </si>
  <si>
    <t>動力盤歩掛り算定表</t>
  </si>
  <si>
    <t>負荷</t>
  </si>
  <si>
    <t>1P</t>
  </si>
  <si>
    <t>2P</t>
  </si>
  <si>
    <t>3P</t>
  </si>
  <si>
    <t>2.2KW</t>
  </si>
  <si>
    <t>3.7KW</t>
  </si>
  <si>
    <t>5.5KW</t>
  </si>
  <si>
    <t>7.5KW</t>
  </si>
  <si>
    <t>11KW</t>
  </si>
  <si>
    <t>15KW</t>
  </si>
  <si>
    <t>22KW</t>
  </si>
  <si>
    <t>30KW</t>
  </si>
  <si>
    <t>37KW</t>
  </si>
  <si>
    <t>45KW</t>
    <phoneticPr fontId="44"/>
  </si>
  <si>
    <t>55KW</t>
    <phoneticPr fontId="44"/>
  </si>
  <si>
    <t>ﾀｲﾏ</t>
    <phoneticPr fontId="44"/>
  </si>
  <si>
    <t>30A</t>
  </si>
  <si>
    <t>60A</t>
  </si>
  <si>
    <t>100A</t>
  </si>
  <si>
    <t>225A</t>
  </si>
  <si>
    <t>400A</t>
  </si>
  <si>
    <t>以下</t>
  </si>
  <si>
    <t>*1</t>
    <phoneticPr fontId="44"/>
  </si>
  <si>
    <t>*4</t>
    <phoneticPr fontId="44"/>
  </si>
  <si>
    <t>ｽｲｯﾁ</t>
    <phoneticPr fontId="44"/>
  </si>
  <si>
    <t>単独</t>
    <phoneticPr fontId="63"/>
  </si>
  <si>
    <t>自動交互</t>
    <phoneticPr fontId="63"/>
  </si>
  <si>
    <t>修正表（制御盤）</t>
    <rPh sb="4" eb="6">
      <t>セイギョ</t>
    </rPh>
    <phoneticPr fontId="63"/>
  </si>
  <si>
    <t>算出人員</t>
    <phoneticPr fontId="63"/>
  </si>
  <si>
    <t>適用人員</t>
    <phoneticPr fontId="63"/>
  </si>
  <si>
    <t xml:space="preserve">    2.5人以上 ～   3.5人未満</t>
    <phoneticPr fontId="63"/>
  </si>
  <si>
    <t>7人以上 ～ 8.5人未満</t>
    <phoneticPr fontId="63"/>
  </si>
  <si>
    <t xml:space="preserve">   13人以上 ～  15人未満</t>
    <phoneticPr fontId="63"/>
  </si>
  <si>
    <t xml:space="preserve">   24人以上 ～  40人未満</t>
    <phoneticPr fontId="63"/>
  </si>
  <si>
    <t>0.6倍</t>
    <rPh sb="3" eb="4">
      <t>バイ</t>
    </rPh>
    <phoneticPr fontId="63"/>
  </si>
  <si>
    <t xml:space="preserve">   76人以上</t>
    <phoneticPr fontId="63"/>
  </si>
  <si>
    <t>0.5倍</t>
    <rPh sb="3" eb="4">
      <t>バイ</t>
    </rPh>
    <phoneticPr fontId="63"/>
  </si>
  <si>
    <t xml:space="preserve">  ※ 2.5人以上は右表により修正する｡</t>
    <phoneticPr fontId="63"/>
  </si>
  <si>
    <t xml:space="preserve">    3.5人以上 ～   4.5人未満</t>
    <phoneticPr fontId="63"/>
  </si>
  <si>
    <t xml:space="preserve">   8.5人以上 ～   10人未満</t>
    <phoneticPr fontId="63"/>
  </si>
  <si>
    <t xml:space="preserve">   15人以上 ～  17人未満</t>
    <phoneticPr fontId="63"/>
  </si>
  <si>
    <t xml:space="preserve">   40人以上 ～  44人未満</t>
    <phoneticPr fontId="63"/>
  </si>
  <si>
    <t xml:space="preserve">    4.5人以上 ～   5.5人未満</t>
    <phoneticPr fontId="63"/>
  </si>
  <si>
    <t xml:space="preserve">   10人以上 ～  11.5人未満</t>
    <phoneticPr fontId="63"/>
  </si>
  <si>
    <t xml:space="preserve">   17人以上 ～  19人未満</t>
    <phoneticPr fontId="63"/>
  </si>
  <si>
    <t xml:space="preserve">   44人以上 ～  69人未満</t>
    <phoneticPr fontId="63"/>
  </si>
  <si>
    <t>0.55倍</t>
    <rPh sb="4" eb="5">
      <t>バイ</t>
    </rPh>
    <phoneticPr fontId="63"/>
  </si>
  <si>
    <t xml:space="preserve">    5.5人以上 ～   7人未満</t>
    <phoneticPr fontId="63"/>
  </si>
  <si>
    <t xml:space="preserve">   11.5人以上 ～  13人未満</t>
    <phoneticPr fontId="63"/>
  </si>
  <si>
    <t xml:space="preserve">   19人以上 ～  24人未満</t>
    <phoneticPr fontId="63"/>
  </si>
  <si>
    <t xml:space="preserve">   69人以上 ～  76人未満</t>
    <phoneticPr fontId="63"/>
  </si>
  <si>
    <t>地域産物販売促進施設新築工事</t>
    <phoneticPr fontId="43"/>
  </si>
  <si>
    <t>式</t>
    <rPh sb="0" eb="1">
      <t>シキ</t>
    </rPh>
    <phoneticPr fontId="43"/>
  </si>
  <si>
    <t>ｍ</t>
    <phoneticPr fontId="43"/>
  </si>
  <si>
    <t>個</t>
    <rPh sb="0" eb="1">
      <t>コ</t>
    </rPh>
    <phoneticPr fontId="43"/>
  </si>
  <si>
    <t>ｍ3</t>
    <phoneticPr fontId="43"/>
  </si>
  <si>
    <t>総　　括　　表</t>
  </si>
  <si>
    <t>　　　工　　　事　　　名</t>
  </si>
  <si>
    <t>　単   位</t>
  </si>
  <si>
    <t>　　　金　　　　　額</t>
  </si>
  <si>
    <t>　　備　　　　考</t>
  </si>
  <si>
    <t>　補助対象外</t>
  </si>
  <si>
    <t>共通仮設費</t>
  </si>
  <si>
    <t>１　式</t>
  </si>
  <si>
    <t>直接工事費</t>
    <rPh sb="0" eb="2">
      <t>チョクセツ</t>
    </rPh>
    <rPh sb="2" eb="5">
      <t>コウジヒ</t>
    </rPh>
    <phoneticPr fontId="43"/>
  </si>
  <si>
    <t>Ａ</t>
    <phoneticPr fontId="43"/>
  </si>
  <si>
    <t>建築工事</t>
    <rPh sb="0" eb="2">
      <t>ケンチク</t>
    </rPh>
    <rPh sb="2" eb="4">
      <t>コウジ</t>
    </rPh>
    <phoneticPr fontId="43"/>
  </si>
  <si>
    <t>Ｂ</t>
    <phoneticPr fontId="43"/>
  </si>
  <si>
    <t>電気設備工事</t>
    <rPh sb="0" eb="2">
      <t>デンキ</t>
    </rPh>
    <rPh sb="2" eb="4">
      <t>セツビ</t>
    </rPh>
    <rPh sb="4" eb="6">
      <t>コウジ</t>
    </rPh>
    <phoneticPr fontId="43"/>
  </si>
  <si>
    <t>直接工事費　　計</t>
    <rPh sb="0" eb="2">
      <t>チョクセツ</t>
    </rPh>
    <rPh sb="2" eb="5">
      <t>コウジヒ</t>
    </rPh>
    <rPh sb="7" eb="8">
      <t>ケイ</t>
    </rPh>
    <phoneticPr fontId="43"/>
  </si>
  <si>
    <t>純工事費</t>
  </si>
  <si>
    <t>Ⅲ</t>
    <phoneticPr fontId="43"/>
  </si>
  <si>
    <t>現場管理費</t>
    <rPh sb="0" eb="2">
      <t>ゲンバ</t>
    </rPh>
    <rPh sb="2" eb="5">
      <t>カンリヒ</t>
    </rPh>
    <phoneticPr fontId="43"/>
  </si>
  <si>
    <t>工事原価</t>
    <rPh sb="0" eb="2">
      <t>コウジ</t>
    </rPh>
    <rPh sb="2" eb="4">
      <t>ゲンカ</t>
    </rPh>
    <phoneticPr fontId="43"/>
  </si>
  <si>
    <t>Ⅳ</t>
    <phoneticPr fontId="43"/>
  </si>
  <si>
    <t>一般管理費</t>
    <rPh sb="0" eb="2">
      <t>イッパン</t>
    </rPh>
    <rPh sb="2" eb="5">
      <t>カンリヒ</t>
    </rPh>
    <phoneticPr fontId="43"/>
  </si>
  <si>
    <t>工事費計</t>
  </si>
  <si>
    <t>Ⅴ</t>
    <phoneticPr fontId="43"/>
  </si>
  <si>
    <t>消費税相当額</t>
  </si>
  <si>
    <t>合　　　　計</t>
  </si>
  <si>
    <t>ヶ所</t>
    <rPh sb="1" eb="2">
      <t>ショ</t>
    </rPh>
    <phoneticPr fontId="43"/>
  </si>
  <si>
    <t>金額</t>
    <rPh sb="0" eb="2">
      <t>キンガク</t>
    </rPh>
    <phoneticPr fontId="37"/>
  </si>
  <si>
    <t>査定率</t>
    <rPh sb="0" eb="2">
      <t>サテイ</t>
    </rPh>
    <rPh sb="2" eb="3">
      <t>リツ</t>
    </rPh>
    <phoneticPr fontId="37"/>
  </si>
  <si>
    <t>Ⅱ</t>
    <phoneticPr fontId="43"/>
  </si>
  <si>
    <t>直接工事費</t>
    <rPh sb="0" eb="2">
      <t>チョクセツ</t>
    </rPh>
    <rPh sb="2" eb="4">
      <t>コウジ</t>
    </rPh>
    <rPh sb="4" eb="5">
      <t>ヒ</t>
    </rPh>
    <phoneticPr fontId="37"/>
  </si>
  <si>
    <t>Ａ</t>
    <phoneticPr fontId="43"/>
  </si>
  <si>
    <t>建築工事</t>
    <rPh sb="0" eb="2">
      <t>ケンチク</t>
    </rPh>
    <rPh sb="2" eb="4">
      <t>コウジ</t>
    </rPh>
    <phoneticPr fontId="37"/>
  </si>
  <si>
    <t>式</t>
    <phoneticPr fontId="43"/>
  </si>
  <si>
    <t>式</t>
    <phoneticPr fontId="43"/>
  </si>
  <si>
    <t>Ⅱ　計</t>
    <phoneticPr fontId="37"/>
  </si>
  <si>
    <t>Ａ</t>
    <phoneticPr fontId="37"/>
  </si>
  <si>
    <t>直接仮設工事</t>
    <rPh sb="0" eb="2">
      <t>チョクセツ</t>
    </rPh>
    <rPh sb="2" eb="4">
      <t>カセツ</t>
    </rPh>
    <rPh sb="4" eb="6">
      <t>コウジ</t>
    </rPh>
    <phoneticPr fontId="37"/>
  </si>
  <si>
    <t>鉄筋工事</t>
    <rPh sb="0" eb="4">
      <t>テッキンコウジ</t>
    </rPh>
    <phoneticPr fontId="43"/>
  </si>
  <si>
    <t>コンクリート工事</t>
    <rPh sb="6" eb="8">
      <t>コウジ</t>
    </rPh>
    <phoneticPr fontId="43"/>
  </si>
  <si>
    <t>型枠工事</t>
    <rPh sb="0" eb="4">
      <t>カタワクコウジ</t>
    </rPh>
    <phoneticPr fontId="43"/>
  </si>
  <si>
    <t>左官工事</t>
    <rPh sb="0" eb="4">
      <t>サカンコウジ</t>
    </rPh>
    <phoneticPr fontId="43"/>
  </si>
  <si>
    <t>ユニットその他工事</t>
    <rPh sb="6" eb="7">
      <t>タ</t>
    </rPh>
    <rPh sb="7" eb="9">
      <t>コウジ</t>
    </rPh>
    <phoneticPr fontId="43"/>
  </si>
  <si>
    <t>外構工事</t>
    <rPh sb="0" eb="4">
      <t>ガイコウコウジ</t>
    </rPh>
    <phoneticPr fontId="43"/>
  </si>
  <si>
    <t>Ｂ</t>
    <phoneticPr fontId="37"/>
  </si>
  <si>
    <t>Ｂ-計</t>
    <rPh sb="2" eb="3">
      <t>ケイ</t>
    </rPh>
    <phoneticPr fontId="37"/>
  </si>
  <si>
    <t>ｍ2</t>
    <phoneticPr fontId="43"/>
  </si>
  <si>
    <t>墨出し</t>
    <rPh sb="0" eb="2">
      <t>スミダ</t>
    </rPh>
    <phoneticPr fontId="43"/>
  </si>
  <si>
    <t>養生</t>
    <rPh sb="0" eb="2">
      <t>ヨウジョウ</t>
    </rPh>
    <phoneticPr fontId="43"/>
  </si>
  <si>
    <t>整理清掃後片付け</t>
    <rPh sb="0" eb="4">
      <t>セイリセイソウ</t>
    </rPh>
    <rPh sb="4" eb="7">
      <t>アトカタヅ</t>
    </rPh>
    <phoneticPr fontId="37"/>
  </si>
  <si>
    <t>1-計</t>
    <rPh sb="2" eb="3">
      <t>ケイ</t>
    </rPh>
    <phoneticPr fontId="37"/>
  </si>
  <si>
    <t>根切り</t>
    <rPh sb="0" eb="2">
      <t>ネキ</t>
    </rPh>
    <phoneticPr fontId="37"/>
  </si>
  <si>
    <t>つぼ,布堀</t>
    <rPh sb="3" eb="4">
      <t>ヌノ</t>
    </rPh>
    <rPh sb="4" eb="5">
      <t>ホリ</t>
    </rPh>
    <phoneticPr fontId="43"/>
  </si>
  <si>
    <t>ｍ3</t>
    <phoneticPr fontId="43"/>
  </si>
  <si>
    <t>床付け</t>
    <rPh sb="0" eb="2">
      <t>トコツ</t>
    </rPh>
    <phoneticPr fontId="37"/>
  </si>
  <si>
    <t>埋戻し</t>
    <rPh sb="0" eb="2">
      <t>ウメモド</t>
    </rPh>
    <phoneticPr fontId="43"/>
  </si>
  <si>
    <t>B種</t>
    <rPh sb="1" eb="2">
      <t>シュ</t>
    </rPh>
    <phoneticPr fontId="43"/>
  </si>
  <si>
    <t>往復</t>
    <rPh sb="0" eb="2">
      <t>オウフク</t>
    </rPh>
    <phoneticPr fontId="43"/>
  </si>
  <si>
    <t>砂利地業</t>
    <rPh sb="0" eb="2">
      <t>ジャリ</t>
    </rPh>
    <rPh sb="2" eb="4">
      <t>ジギョウ</t>
    </rPh>
    <phoneticPr fontId="37"/>
  </si>
  <si>
    <t>捨てｺﾝｸﾘｰﾄ地業</t>
    <rPh sb="0" eb="1">
      <t>ス</t>
    </rPh>
    <rPh sb="8" eb="10">
      <t>ジギョウ</t>
    </rPh>
    <phoneticPr fontId="37"/>
  </si>
  <si>
    <t>（躯体）</t>
    <rPh sb="1" eb="3">
      <t>クタイ</t>
    </rPh>
    <phoneticPr fontId="43"/>
  </si>
  <si>
    <t>異形棒鋼</t>
    <rPh sb="0" eb="4">
      <t>イケイボウコウ</t>
    </rPh>
    <phoneticPr fontId="37"/>
  </si>
  <si>
    <t>SD295A　D10</t>
    <phoneticPr fontId="43"/>
  </si>
  <si>
    <t>ｔ</t>
    <phoneticPr fontId="43"/>
  </si>
  <si>
    <t>SD295A　D13</t>
    <phoneticPr fontId="43"/>
  </si>
  <si>
    <t>SD295A　D16</t>
    <phoneticPr fontId="43"/>
  </si>
  <si>
    <t>鉄筋加工組立</t>
    <rPh sb="0" eb="2">
      <t>テッキン</t>
    </rPh>
    <rPh sb="2" eb="6">
      <t>カコウクミタテ</t>
    </rPh>
    <phoneticPr fontId="43"/>
  </si>
  <si>
    <t>コンクリート工事</t>
    <rPh sb="6" eb="8">
      <t>コウジ</t>
    </rPh>
    <phoneticPr fontId="37"/>
  </si>
  <si>
    <t>普通ｺﾝｸﾘｰﾄ</t>
    <rPh sb="0" eb="2">
      <t>フツウ</t>
    </rPh>
    <phoneticPr fontId="37"/>
  </si>
  <si>
    <t>Fc24N/mm2　ｽﾗﾝﾌﾟ18cm　基礎</t>
    <rPh sb="20" eb="22">
      <t>キソ</t>
    </rPh>
    <phoneticPr fontId="43"/>
  </si>
  <si>
    <t>ｍ3</t>
    <phoneticPr fontId="43"/>
  </si>
  <si>
    <t>ｺﾝｸﾘｰﾄ打設手間</t>
    <rPh sb="6" eb="10">
      <t>ダセツテマ</t>
    </rPh>
    <phoneticPr fontId="37"/>
  </si>
  <si>
    <t>基礎</t>
    <rPh sb="0" eb="2">
      <t>キソ</t>
    </rPh>
    <phoneticPr fontId="43"/>
  </si>
  <si>
    <t>ｍ3</t>
    <phoneticPr fontId="43"/>
  </si>
  <si>
    <t>ﾎﾟﾝﾌﾟ圧送(基本料金)</t>
    <rPh sb="5" eb="6">
      <t>アツ</t>
    </rPh>
    <rPh sb="6" eb="7">
      <t>ソウ</t>
    </rPh>
    <rPh sb="8" eb="12">
      <t>キホンリョウキン</t>
    </rPh>
    <phoneticPr fontId="43"/>
  </si>
  <si>
    <t>回</t>
    <rPh sb="0" eb="1">
      <t>カイ</t>
    </rPh>
    <phoneticPr fontId="43"/>
  </si>
  <si>
    <t>構造体強度補正</t>
    <rPh sb="0" eb="3">
      <t>コウゾウタイ</t>
    </rPh>
    <rPh sb="3" eb="7">
      <t>キョウドホセイ</t>
    </rPh>
    <phoneticPr fontId="43"/>
  </si>
  <si>
    <t>Fc3N/mm2　ｽﾗﾝﾌﾟ18cm　基礎</t>
    <rPh sb="19" eb="20">
      <t>キソ</t>
    </rPh>
    <phoneticPr fontId="43"/>
  </si>
  <si>
    <t>ｍ3</t>
    <phoneticPr fontId="43"/>
  </si>
  <si>
    <t>Fc3N/mm2　ｽﾗﾝﾌﾟ18cm　ｽﾛｰﾌﾟ</t>
    <phoneticPr fontId="43"/>
  </si>
  <si>
    <t>基礎部</t>
    <rPh sb="0" eb="2">
      <t>キソ</t>
    </rPh>
    <rPh sb="2" eb="3">
      <t>ブ</t>
    </rPh>
    <phoneticPr fontId="43"/>
  </si>
  <si>
    <t>ｍ2</t>
    <phoneticPr fontId="43"/>
  </si>
  <si>
    <t>(1)</t>
    <phoneticPr fontId="43"/>
  </si>
  <si>
    <t>(2)</t>
  </si>
  <si>
    <t>(3)</t>
  </si>
  <si>
    <t>(4)</t>
  </si>
  <si>
    <t>(5)</t>
  </si>
  <si>
    <t>(1)-計</t>
    <rPh sb="4" eb="5">
      <t>ケイ</t>
    </rPh>
    <phoneticPr fontId="37"/>
  </si>
  <si>
    <t>(2)-計</t>
    <rPh sb="4" eb="5">
      <t>ケイ</t>
    </rPh>
    <phoneticPr fontId="37"/>
  </si>
  <si>
    <t>(3)-計</t>
    <rPh sb="4" eb="5">
      <t>ケイ</t>
    </rPh>
    <phoneticPr fontId="37"/>
  </si>
  <si>
    <t>(4)-計</t>
    <rPh sb="4" eb="5">
      <t>ケイ</t>
    </rPh>
    <phoneticPr fontId="37"/>
  </si>
  <si>
    <t>(5)-計</t>
    <rPh sb="4" eb="5">
      <t>ケイ</t>
    </rPh>
    <phoneticPr fontId="37"/>
  </si>
  <si>
    <t>(5)</t>
    <phoneticPr fontId="43"/>
  </si>
  <si>
    <t>東御市防災倉庫新築工事</t>
    <rPh sb="0" eb="3">
      <t>トウミシ</t>
    </rPh>
    <rPh sb="3" eb="5">
      <t>ボウサイ</t>
    </rPh>
    <rPh sb="5" eb="7">
      <t>ソウコ</t>
    </rPh>
    <rPh sb="7" eb="9">
      <t>シンチク</t>
    </rPh>
    <rPh sb="9" eb="11">
      <t>コウジ</t>
    </rPh>
    <phoneticPr fontId="43"/>
  </si>
  <si>
    <t>本体工事</t>
    <rPh sb="0" eb="2">
      <t>ホンタイ</t>
    </rPh>
    <rPh sb="2" eb="4">
      <t>コウジ</t>
    </rPh>
    <phoneticPr fontId="37"/>
  </si>
  <si>
    <t>基礎工事</t>
    <rPh sb="0" eb="2">
      <t>キソ</t>
    </rPh>
    <rPh sb="2" eb="4">
      <t>コウジ</t>
    </rPh>
    <phoneticPr fontId="37"/>
  </si>
  <si>
    <t>ﾌﾟﾚﾊﾌﾞ造</t>
    <rPh sb="6" eb="7">
      <t>ゾウ</t>
    </rPh>
    <phoneticPr fontId="43"/>
  </si>
  <si>
    <t>手動シャッター工事</t>
    <rPh sb="0" eb="2">
      <t>シュドウ</t>
    </rPh>
    <rPh sb="7" eb="9">
      <t>コウジ</t>
    </rPh>
    <phoneticPr fontId="37"/>
  </si>
  <si>
    <t>アルミ框ドアセット</t>
    <rPh sb="3" eb="4">
      <t>カマチ</t>
    </rPh>
    <phoneticPr fontId="43"/>
  </si>
  <si>
    <t>受電用外部アングル受け取付け工事</t>
    <rPh sb="0" eb="2">
      <t>ジュデン</t>
    </rPh>
    <rPh sb="2" eb="3">
      <t>ヨウ</t>
    </rPh>
    <rPh sb="3" eb="5">
      <t>ガイブ</t>
    </rPh>
    <rPh sb="9" eb="10">
      <t>ウ</t>
    </rPh>
    <rPh sb="11" eb="13">
      <t>トリツ</t>
    </rPh>
    <rPh sb="14" eb="16">
      <t>コウジ</t>
    </rPh>
    <phoneticPr fontId="43"/>
  </si>
  <si>
    <t>法定福利費</t>
    <rPh sb="0" eb="5">
      <t>ホウテイフクリヒ</t>
    </rPh>
    <phoneticPr fontId="43"/>
  </si>
  <si>
    <t>土工事</t>
    <rPh sb="0" eb="1">
      <t>ツチ</t>
    </rPh>
    <rPh sb="1" eb="3">
      <t>コウジ</t>
    </rPh>
    <phoneticPr fontId="37"/>
  </si>
  <si>
    <t>地業工事</t>
    <rPh sb="0" eb="2">
      <t>ジギョウ</t>
    </rPh>
    <rPh sb="2" eb="4">
      <t>コウジ</t>
    </rPh>
    <phoneticPr fontId="37"/>
  </si>
  <si>
    <t>(6)</t>
  </si>
  <si>
    <t>(7)</t>
  </si>
  <si>
    <t>遣り方</t>
    <rPh sb="0" eb="1">
      <t>ヤ</t>
    </rPh>
    <rPh sb="2" eb="3">
      <t>カタ</t>
    </rPh>
    <phoneticPr fontId="37"/>
  </si>
  <si>
    <t>S造</t>
    <rPh sb="1" eb="2">
      <t>ゾウ</t>
    </rPh>
    <phoneticPr fontId="43"/>
  </si>
  <si>
    <t>盛土</t>
    <rPh sb="0" eb="2">
      <t>モリド</t>
    </rPh>
    <phoneticPr fontId="43"/>
  </si>
  <si>
    <t>Fc18N/mm2　ｽﾗﾝﾌﾟ18cm　材工共</t>
    <rPh sb="20" eb="23">
      <t>ザイコウトモ</t>
    </rPh>
    <phoneticPr fontId="43"/>
  </si>
  <si>
    <t>Fc24N/mm2　ｽﾗﾝﾌﾟ18cm　土間</t>
    <rPh sb="20" eb="22">
      <t>ドマ</t>
    </rPh>
    <phoneticPr fontId="43"/>
  </si>
  <si>
    <t>土間</t>
    <rPh sb="0" eb="2">
      <t>ドマ</t>
    </rPh>
    <phoneticPr fontId="43"/>
  </si>
  <si>
    <t>(8)</t>
  </si>
  <si>
    <t>(6)-計</t>
    <rPh sb="4" eb="5">
      <t>ケイ</t>
    </rPh>
    <phoneticPr fontId="37"/>
  </si>
  <si>
    <t>普通合板型枠</t>
    <rPh sb="0" eb="2">
      <t>フツウ</t>
    </rPh>
    <rPh sb="2" eb="4">
      <t>ゴウバン</t>
    </rPh>
    <rPh sb="4" eb="6">
      <t>カタワク</t>
    </rPh>
    <phoneticPr fontId="37"/>
  </si>
  <si>
    <t>打放し合板型枠</t>
    <rPh sb="0" eb="2">
      <t>ウチハナシ</t>
    </rPh>
    <rPh sb="3" eb="5">
      <t>ゴウバン</t>
    </rPh>
    <rPh sb="5" eb="7">
      <t>カタワク</t>
    </rPh>
    <phoneticPr fontId="37"/>
  </si>
  <si>
    <t>型枠運搬費</t>
    <rPh sb="0" eb="4">
      <t>カタワクウンパン</t>
    </rPh>
    <rPh sb="4" eb="5">
      <t>ヒ</t>
    </rPh>
    <phoneticPr fontId="37"/>
  </si>
  <si>
    <t>基礎部　B種</t>
    <rPh sb="0" eb="2">
      <t>キソ</t>
    </rPh>
    <rPh sb="2" eb="3">
      <t>ブ</t>
    </rPh>
    <rPh sb="5" eb="6">
      <t>シュ</t>
    </rPh>
    <phoneticPr fontId="43"/>
  </si>
  <si>
    <t>4t車　基準距離30km以内</t>
    <rPh sb="2" eb="3">
      <t>シャ</t>
    </rPh>
    <rPh sb="4" eb="6">
      <t>キジュン</t>
    </rPh>
    <rPh sb="6" eb="8">
      <t>キョリ</t>
    </rPh>
    <rPh sb="12" eb="14">
      <t>イナイ</t>
    </rPh>
    <phoneticPr fontId="43"/>
  </si>
  <si>
    <t>鉄筋運搬費</t>
    <rPh sb="0" eb="4">
      <t>テッキンウンパン</t>
    </rPh>
    <rPh sb="4" eb="5">
      <t>ヒ</t>
    </rPh>
    <phoneticPr fontId="43"/>
  </si>
  <si>
    <t>加工場～現場　30km程度　4t車</t>
    <rPh sb="0" eb="3">
      <t>カコウジョウ</t>
    </rPh>
    <rPh sb="4" eb="6">
      <t>ゲンバ</t>
    </rPh>
    <rPh sb="11" eb="13">
      <t>テイド</t>
    </rPh>
    <rPh sb="16" eb="17">
      <t>シャ</t>
    </rPh>
    <phoneticPr fontId="43"/>
  </si>
  <si>
    <t>6×10</t>
    <phoneticPr fontId="43"/>
  </si>
  <si>
    <t>（仕上）</t>
    <rPh sb="1" eb="3">
      <t>シアゲ</t>
    </rPh>
    <phoneticPr fontId="43"/>
  </si>
  <si>
    <t>打放し面補修</t>
    <rPh sb="0" eb="2">
      <t>ウチハナシ</t>
    </rPh>
    <rPh sb="3" eb="4">
      <t>メン</t>
    </rPh>
    <rPh sb="4" eb="6">
      <t>ホシュウ</t>
    </rPh>
    <phoneticPr fontId="37"/>
  </si>
  <si>
    <t>搬入土(造成に伴う発生土)</t>
    <rPh sb="0" eb="3">
      <t>ハンニュウド</t>
    </rPh>
    <rPh sb="4" eb="6">
      <t>ゾウセイ</t>
    </rPh>
    <rPh sb="7" eb="8">
      <t>トモナ</t>
    </rPh>
    <rPh sb="9" eb="12">
      <t>ハッセイド</t>
    </rPh>
    <phoneticPr fontId="43"/>
  </si>
  <si>
    <t>機械運搬費</t>
    <rPh sb="0" eb="2">
      <t>キカイ</t>
    </rPh>
    <rPh sb="2" eb="4">
      <t>ウンパン</t>
    </rPh>
    <rPh sb="4" eb="5">
      <t>ヒ</t>
    </rPh>
    <phoneticPr fontId="43"/>
  </si>
  <si>
    <t>(7)-計</t>
    <rPh sb="4" eb="5">
      <t>ケイ</t>
    </rPh>
    <phoneticPr fontId="37"/>
  </si>
  <si>
    <t>床ｺﾝｸﾘｰﾄ面直均し仕上げ</t>
    <rPh sb="0" eb="1">
      <t>ユカ</t>
    </rPh>
    <rPh sb="7" eb="8">
      <t>メン</t>
    </rPh>
    <rPh sb="8" eb="9">
      <t>ジカ</t>
    </rPh>
    <rPh sb="9" eb="10">
      <t>ナラ</t>
    </rPh>
    <rPh sb="11" eb="13">
      <t>シア</t>
    </rPh>
    <phoneticPr fontId="43"/>
  </si>
  <si>
    <t>床ｺﾝｸﾘｰﾄｶｯﾀｰ目地</t>
    <rPh sb="0" eb="1">
      <t>ユカ</t>
    </rPh>
    <rPh sb="11" eb="13">
      <t>メジ</t>
    </rPh>
    <phoneticPr fontId="43"/>
  </si>
  <si>
    <t>粉末消火器</t>
    <rPh sb="0" eb="2">
      <t>フンマツ</t>
    </rPh>
    <rPh sb="2" eb="5">
      <t>ショウカキ</t>
    </rPh>
    <phoneticPr fontId="43"/>
  </si>
  <si>
    <t>10型</t>
    <rPh sb="2" eb="3">
      <t>カタ</t>
    </rPh>
    <phoneticPr fontId="43"/>
  </si>
  <si>
    <t>（サイン）</t>
    <phoneticPr fontId="43"/>
  </si>
  <si>
    <t>市支給ｻｲﾝ取付け費</t>
    <rPh sb="0" eb="1">
      <t>シ</t>
    </rPh>
    <rPh sb="1" eb="3">
      <t>シキュウ</t>
    </rPh>
    <rPh sb="6" eb="8">
      <t>トリツケ</t>
    </rPh>
    <rPh sb="9" eb="10">
      <t>ヒ</t>
    </rPh>
    <phoneticPr fontId="43"/>
  </si>
  <si>
    <t>ｱｸﾘﾙ製　300×400×t3</t>
    <rPh sb="4" eb="5">
      <t>セイ</t>
    </rPh>
    <phoneticPr fontId="43"/>
  </si>
  <si>
    <t>ｱｸﾘﾙ製　120×120×t8</t>
    <rPh sb="4" eb="5">
      <t>セイ</t>
    </rPh>
    <phoneticPr fontId="43"/>
  </si>
  <si>
    <t>館名ｻｲﾝ</t>
    <rPh sb="0" eb="2">
      <t>カンメイ</t>
    </rPh>
    <phoneticPr fontId="43"/>
  </si>
  <si>
    <t>(9)-計</t>
    <rPh sb="4" eb="5">
      <t>ケイ</t>
    </rPh>
    <phoneticPr fontId="37"/>
  </si>
  <si>
    <t>消火器ｽﾀﾝﾄﾞ</t>
    <rPh sb="0" eb="3">
      <t>ショウカキ</t>
    </rPh>
    <phoneticPr fontId="43"/>
  </si>
  <si>
    <t>ｱｽﾌｧﾙﾄ舗装</t>
    <rPh sb="6" eb="8">
      <t>ホソウ</t>
    </rPh>
    <phoneticPr fontId="37"/>
  </si>
  <si>
    <t>A-5-10-20</t>
    <phoneticPr fontId="43"/>
  </si>
  <si>
    <t>雨水浸透桝</t>
    <rPh sb="0" eb="4">
      <t>ウスイシントウ</t>
    </rPh>
    <rPh sb="4" eb="5">
      <t>マス</t>
    </rPh>
    <phoneticPr fontId="37"/>
  </si>
  <si>
    <t>450型　亜鉛ﾒｯｷｸﾞﾚｰﾁﾝｸﾞ蓋付</t>
    <rPh sb="3" eb="4">
      <t>カタ</t>
    </rPh>
    <rPh sb="5" eb="7">
      <t>アエン</t>
    </rPh>
    <rPh sb="18" eb="19">
      <t>フタ</t>
    </rPh>
    <rPh sb="19" eb="20">
      <t>フ</t>
    </rPh>
    <phoneticPr fontId="43"/>
  </si>
  <si>
    <t>法面整地</t>
    <rPh sb="0" eb="2">
      <t>ノリメン</t>
    </rPh>
    <rPh sb="2" eb="4">
      <t>セイチ</t>
    </rPh>
    <phoneticPr fontId="43"/>
  </si>
  <si>
    <t>Ａ-計</t>
    <phoneticPr fontId="37"/>
  </si>
  <si>
    <t>上屋工事</t>
    <rPh sb="0" eb="2">
      <t>ウワヤ</t>
    </rPh>
    <rPh sb="2" eb="4">
      <t>コウジ</t>
    </rPh>
    <phoneticPr fontId="37"/>
  </si>
  <si>
    <t>造成(すきとり)</t>
    <rPh sb="0" eb="2">
      <t>ゾウセイ</t>
    </rPh>
    <phoneticPr fontId="37"/>
  </si>
  <si>
    <t>路肩(盛土)</t>
    <rPh sb="0" eb="2">
      <t>ロカタ</t>
    </rPh>
    <rPh sb="3" eb="5">
      <t>モリド</t>
    </rPh>
    <phoneticPr fontId="37"/>
  </si>
  <si>
    <t>既存地盤面～造成後地盤面
搬入土(造成に伴う発生土)</t>
    <rPh sb="13" eb="16">
      <t>ハンニュウド</t>
    </rPh>
    <rPh sb="17" eb="19">
      <t>ゾウセイ</t>
    </rPh>
    <rPh sb="20" eb="21">
      <t>トモナ</t>
    </rPh>
    <rPh sb="22" eb="25">
      <t>ハッセイド</t>
    </rPh>
    <phoneticPr fontId="43"/>
  </si>
  <si>
    <t>既存地盤面～舗装路盤下面</t>
    <rPh sb="0" eb="2">
      <t>キゾン</t>
    </rPh>
    <rPh sb="2" eb="4">
      <t>ジバン</t>
    </rPh>
    <rPh sb="4" eb="5">
      <t>メン</t>
    </rPh>
    <rPh sb="6" eb="8">
      <t>ホソウ</t>
    </rPh>
    <rPh sb="8" eb="10">
      <t>ロバン</t>
    </rPh>
    <rPh sb="10" eb="11">
      <t>ゲ</t>
    </rPh>
    <rPh sb="11" eb="12">
      <t>メン</t>
    </rPh>
    <phoneticPr fontId="43"/>
  </si>
  <si>
    <t>ﾊﾞｯｸﾎｳ</t>
    <phoneticPr fontId="43"/>
  </si>
  <si>
    <t>ﾌﾞﾙﾄﾞｰｻﾞ</t>
    <phoneticPr fontId="43"/>
  </si>
  <si>
    <t>ﾓｰﾀｰｸﾞﾚｰﾀﾞ</t>
    <phoneticPr fontId="43"/>
  </si>
  <si>
    <t>振動ﾛｰﾗ</t>
    <rPh sb="0" eb="2">
      <t>シンドウ</t>
    </rPh>
    <phoneticPr fontId="43"/>
  </si>
  <si>
    <t>ｱｽﾌｧﾙﾄﾌｨﾆｯｼｬ</t>
    <phoneticPr fontId="43"/>
  </si>
  <si>
    <t>再生砕石(RS-40)　基礎下</t>
    <rPh sb="0" eb="2">
      <t>サイセイ</t>
    </rPh>
    <rPh sb="2" eb="4">
      <t>サイセキ</t>
    </rPh>
    <rPh sb="12" eb="14">
      <t>キソ</t>
    </rPh>
    <rPh sb="14" eb="15">
      <t>ゲ</t>
    </rPh>
    <phoneticPr fontId="43"/>
  </si>
  <si>
    <t>再生砕石(RS-40)　土間下</t>
    <rPh sb="0" eb="2">
      <t>サイセイ</t>
    </rPh>
    <rPh sb="2" eb="4">
      <t>サイセキ</t>
    </rPh>
    <rPh sb="12" eb="14">
      <t>ドマ</t>
    </rPh>
    <rPh sb="14" eb="15">
      <t>ゲ</t>
    </rPh>
    <phoneticPr fontId="43"/>
  </si>
  <si>
    <t>枚</t>
    <rPh sb="0" eb="1">
      <t>マイ</t>
    </rPh>
    <phoneticPr fontId="43"/>
  </si>
  <si>
    <t>ｱﾙﾐ複合UVｶｯﾄﾗﾐﾈｰﾄﾌｨﾙﾑ張製
400×400×t3-10文字</t>
    <rPh sb="3" eb="5">
      <t>フクゴウ</t>
    </rPh>
    <rPh sb="19" eb="20">
      <t>ハ</t>
    </rPh>
    <rPh sb="20" eb="21">
      <t>セイ</t>
    </rPh>
    <rPh sb="35" eb="37">
      <t>モジ</t>
    </rPh>
    <phoneticPr fontId="43"/>
  </si>
  <si>
    <t>計</t>
    <phoneticPr fontId="43"/>
  </si>
  <si>
    <t>電灯幹線設備</t>
    <rPh sb="0" eb="2">
      <t>デントウ</t>
    </rPh>
    <rPh sb="2" eb="4">
      <t>カンセン</t>
    </rPh>
    <rPh sb="4" eb="6">
      <t>セツビ</t>
    </rPh>
    <phoneticPr fontId="43"/>
  </si>
  <si>
    <t>ｹｰﾌﾞﾙ</t>
  </si>
  <si>
    <t>CEｹ-ﾌﾞﾙ5.5sq-3C 管内</t>
    <rPh sb="16" eb="18">
      <t>カンナイ</t>
    </rPh>
    <phoneticPr fontId="43"/>
  </si>
  <si>
    <t>電線</t>
    <rPh sb="0" eb="2">
      <t>デンセン</t>
    </rPh>
    <phoneticPr fontId="3"/>
  </si>
  <si>
    <t>ﾋﾞﾆﾙ電線 IE2.0㎜ 管内</t>
    <rPh sb="14" eb="16">
      <t>カンナイ</t>
    </rPh>
    <phoneticPr fontId="43"/>
  </si>
  <si>
    <t>電線管</t>
    <rPh sb="0" eb="3">
      <t>デンセンカン</t>
    </rPh>
    <phoneticPr fontId="3"/>
  </si>
  <si>
    <t xml:space="preserve"> VE管  露出(16)</t>
    <phoneticPr fontId="43"/>
  </si>
  <si>
    <t xml:space="preserve"> 厚鋼管  露出(22)</t>
    <phoneticPr fontId="43"/>
  </si>
  <si>
    <t>エントランスキャップ</t>
  </si>
  <si>
    <t>G22</t>
  </si>
  <si>
    <t>計器用板</t>
    <rPh sb="0" eb="3">
      <t>ケイキヨウ</t>
    </rPh>
    <rPh sb="3" eb="4">
      <t>イタ</t>
    </rPh>
    <phoneticPr fontId="3"/>
  </si>
  <si>
    <t>3P小</t>
    <rPh sb="2" eb="3">
      <t>ショウ</t>
    </rPh>
    <phoneticPr fontId="3"/>
  </si>
  <si>
    <t>電灯分電盤</t>
    <rPh sb="0" eb="2">
      <t>デントウ</t>
    </rPh>
    <rPh sb="2" eb="5">
      <t>ブンデンバン</t>
    </rPh>
    <phoneticPr fontId="3"/>
  </si>
  <si>
    <t>面</t>
    <rPh sb="0" eb="1">
      <t>メン</t>
    </rPh>
    <phoneticPr fontId="43"/>
  </si>
  <si>
    <t>接地</t>
    <rPh sb="0" eb="2">
      <t>セッチ</t>
    </rPh>
    <phoneticPr fontId="3"/>
  </si>
  <si>
    <t>銅棒式 胴覆鋼棒 
14φ×1,500L</t>
    <phoneticPr fontId="3"/>
  </si>
  <si>
    <t>電力会社申請費</t>
    <phoneticPr fontId="43"/>
  </si>
  <si>
    <t>電灯コンセント設備</t>
    <rPh sb="0" eb="2">
      <t>デントウ</t>
    </rPh>
    <rPh sb="7" eb="9">
      <t>セツビ</t>
    </rPh>
    <phoneticPr fontId="43"/>
  </si>
  <si>
    <t>ﾋﾞﾆﾙ電線 IE1.6㎜ 管内</t>
    <rPh sb="14" eb="16">
      <t>カンナイ</t>
    </rPh>
    <phoneticPr fontId="43"/>
  </si>
  <si>
    <t>ﾋﾞﾆﾙ電線 IE2.0㎜ PF内</t>
    <phoneticPr fontId="43"/>
  </si>
  <si>
    <t xml:space="preserve"> ねじ無し管  露出(19)  塗装</t>
    <rPh sb="16" eb="18">
      <t>トソウ</t>
    </rPh>
    <phoneticPr fontId="43"/>
  </si>
  <si>
    <t xml:space="preserve"> ねじ無し管  露出(25)  塗装</t>
    <rPh sb="16" eb="18">
      <t>トソウ</t>
    </rPh>
    <phoneticPr fontId="43"/>
  </si>
  <si>
    <t xml:space="preserve"> 厚鋼管  露出(16)</t>
  </si>
  <si>
    <t>ﾌﾟﾙﾎﾞｯｸｽ</t>
  </si>
  <si>
    <t>SUS製 端子付き 防水
 150×150×100</t>
    <phoneticPr fontId="43"/>
  </si>
  <si>
    <t>金属製 錆止め 端子付き
 200×100×100 塗装</t>
    <rPh sb="26" eb="28">
      <t>トソウ</t>
    </rPh>
    <phoneticPr fontId="43"/>
  </si>
  <si>
    <t>ﾎﾞｯｸｽ</t>
  </si>
  <si>
    <t>金属ｽｲｯﾁﾎﾞｯｸｽ  塗装
ｽｲｯﾁｶﾊﾞ-  1 ｹ用</t>
    <rPh sb="13" eb="15">
      <t>トソウ</t>
    </rPh>
    <phoneticPr fontId="43"/>
  </si>
  <si>
    <t>金属ｽｲｯﾁﾎﾞｯｸｽ  塗装
ｽｲｯﾁｶﾊﾞ-  2 ｹ用</t>
    <rPh sb="13" eb="15">
      <t>トソウ</t>
    </rPh>
    <phoneticPr fontId="43"/>
  </si>
  <si>
    <t>金属丸形露出ﾎﾞｯｸｽ  塗装  
3方出  EP19</t>
    <rPh sb="13" eb="15">
      <t>トソウ</t>
    </rPh>
    <phoneticPr fontId="43"/>
  </si>
  <si>
    <t>金属丸形露出ﾎﾞｯｸｽ  塗装
3方出  GP16</t>
    <rPh sb="13" eb="15">
      <t>トソウ</t>
    </rPh>
    <phoneticPr fontId="43"/>
  </si>
  <si>
    <t>Ｌボー E19 塗装</t>
    <rPh sb="8" eb="10">
      <t>トソウ</t>
    </rPh>
    <phoneticPr fontId="43"/>
  </si>
  <si>
    <t>ｽｲｯﾁ</t>
  </si>
  <si>
    <t>ｺﾝｾﾝﾄ</t>
  </si>
  <si>
    <t>埋込ｺﾝｾﾝﾄ大角連用
2P15A×2E ET 金属P</t>
    <phoneticPr fontId="43"/>
  </si>
  <si>
    <t>防雨ｺﾝｾﾝﾄ 2P15A×2E ET</t>
    <phoneticPr fontId="43"/>
  </si>
  <si>
    <t>照明器具</t>
    <rPh sb="0" eb="4">
      <t>ショウメイキグ</t>
    </rPh>
    <phoneticPr fontId="3"/>
  </si>
  <si>
    <t>台</t>
    <rPh sb="0" eb="1">
      <t>ダイ</t>
    </rPh>
    <phoneticPr fontId="43"/>
  </si>
  <si>
    <t>B:LED ウォルライト 40形 WP 
人感センサー付き</t>
    <phoneticPr fontId="3"/>
  </si>
  <si>
    <t>C:LED ウォルライト 20形 WP 
人感センサー付き</t>
    <phoneticPr fontId="3"/>
  </si>
  <si>
    <t>外構工事</t>
    <rPh sb="0" eb="2">
      <t>ガイコウ</t>
    </rPh>
    <rPh sb="2" eb="4">
      <t>コウジ</t>
    </rPh>
    <phoneticPr fontId="37"/>
  </si>
  <si>
    <t>電灯幹線設備工事</t>
    <phoneticPr fontId="43"/>
  </si>
  <si>
    <t>電灯コンセント設備工事</t>
    <phoneticPr fontId="43"/>
  </si>
  <si>
    <t>外構工事</t>
    <rPh sb="0" eb="2">
      <t>ガイコウ</t>
    </rPh>
    <rPh sb="2" eb="4">
      <t>コウジ</t>
    </rPh>
    <phoneticPr fontId="43"/>
  </si>
  <si>
    <t>Ｃ</t>
    <phoneticPr fontId="43"/>
  </si>
  <si>
    <t>Ｃ</t>
    <phoneticPr fontId="37"/>
  </si>
  <si>
    <t>Ｃ-計</t>
    <rPh sb="2" eb="3">
      <t>ケイ</t>
    </rPh>
    <phoneticPr fontId="37"/>
  </si>
  <si>
    <t>１-計</t>
    <rPh sb="2" eb="3">
      <t>ケイ</t>
    </rPh>
    <phoneticPr fontId="37"/>
  </si>
  <si>
    <t>２-計</t>
    <rPh sb="2" eb="3">
      <t>ケイ</t>
    </rPh>
    <phoneticPr fontId="37"/>
  </si>
  <si>
    <t>電灯幹線設備工事</t>
  </si>
  <si>
    <t>(1)</t>
  </si>
  <si>
    <t>ﾛｰﾘﾝｸﾞ足場</t>
    <rPh sb="6" eb="8">
      <t>アシバ</t>
    </rPh>
    <phoneticPr fontId="43"/>
  </si>
  <si>
    <t>台</t>
    <rPh sb="0" eb="1">
      <t>ダイ</t>
    </rPh>
    <phoneticPr fontId="43"/>
  </si>
  <si>
    <t>直均し仕上げ</t>
    <rPh sb="0" eb="2">
      <t>ジカナラ</t>
    </rPh>
    <rPh sb="3" eb="5">
      <t>シア</t>
    </rPh>
    <phoneticPr fontId="43"/>
  </si>
  <si>
    <t>既存地盤面～造成後地盤面
搬入土(購入土)</t>
    <rPh sb="13" eb="16">
      <t>ハンニュウド</t>
    </rPh>
    <rPh sb="17" eb="19">
      <t>コウニュウ</t>
    </rPh>
    <phoneticPr fontId="43"/>
  </si>
  <si>
    <t>主3P30A 分岐MCCB20A×3+3SP屋内</t>
    <rPh sb="22" eb="24">
      <t>オクナイ</t>
    </rPh>
    <phoneticPr fontId="3"/>
  </si>
  <si>
    <t xml:space="preserve"> PF16  隠蔽</t>
    <rPh sb="7" eb="9">
      <t>インペイ</t>
    </rPh>
    <phoneticPr fontId="43"/>
  </si>
  <si>
    <t xml:space="preserve"> 名前付きｽｲｯﾁ 
1P15A x4 (P共）</t>
    <rPh sb="22" eb="23">
      <t>トモ</t>
    </rPh>
    <phoneticPr fontId="43"/>
  </si>
  <si>
    <t xml:space="preserve">A:LED 直付 40形 
</t>
    <phoneticPr fontId="3"/>
  </si>
  <si>
    <t>【 設 計 内 訳 書 】</t>
    <rPh sb="2" eb="3">
      <t>セツ</t>
    </rPh>
    <rPh sb="4" eb="5">
      <t>ケイ</t>
    </rPh>
    <rPh sb="6" eb="9">
      <t xml:space="preserve">ウチワケ </t>
    </rPh>
    <rPh sb="10" eb="11">
      <t>ショ</t>
    </rPh>
    <phoneticPr fontId="43"/>
  </si>
  <si>
    <t>東御市鞍掛１２２０番地の一部</t>
    <phoneticPr fontId="43"/>
  </si>
  <si>
    <t>新築工事</t>
    <rPh sb="0" eb="2">
      <t xml:space="preserve">シンチク </t>
    </rPh>
    <rPh sb="2" eb="4">
      <t>コウジ</t>
    </rPh>
    <phoneticPr fontId="43"/>
  </si>
  <si>
    <t>C．外構工事</t>
    <rPh sb="2" eb="4">
      <t xml:space="preserve">ガイコウ </t>
    </rPh>
    <rPh sb="4" eb="6">
      <t>コウジ</t>
    </rPh>
    <phoneticPr fontId="43"/>
  </si>
  <si>
    <t>東御市防災倉庫</t>
    <rPh sb="0" eb="1">
      <t xml:space="preserve">トウミシボウサイソウコ </t>
    </rPh>
    <phoneticPr fontId="43"/>
  </si>
  <si>
    <t>S</t>
    <phoneticPr fontId="43"/>
  </si>
  <si>
    <t>外部足場損料含む</t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</si>
</sst>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 * #,##0_ ;_ * \-#,##0_ ;_ * &quot;-&quot;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#,##0;\-#,##0;&quot;-&quot;"/>
    <numFmt numFmtId="179" formatCode="_(* #,##0_);_(* \(#,##0\);_(* &quot;-&quot;??_);_(@_)"/>
    <numFmt numFmtId="180" formatCode="0%;\(0%\)"/>
    <numFmt numFmtId="181" formatCode="&quot;$&quot;#,##0;[Red]\-&quot;$&quot;#,##0"/>
    <numFmt numFmtId="182" formatCode="&quot;$&quot;#,##0.00;\-&quot;$&quot;#,##0.00"/>
    <numFmt numFmtId="183" formatCode="&quot;¥&quot;#,##0.00;[Red]&quot;¥&quot;&quot;¥&quot;\-#,##0.00"/>
    <numFmt numFmtId="184" formatCode="d\-mmm\-yy\ h:mm\ AM/PM"/>
    <numFmt numFmtId="185" formatCode="&quot;$&quot;#,##0.00"/>
    <numFmt numFmtId="186" formatCode="&quot;¥&quot;#,##0.00;&quot;¥&quot;&quot;¥&quot;&quot;¥&quot;&quot;¥&quot;\-#,##0.00"/>
    <numFmt numFmtId="187" formatCode="&quot;¥&quot;#,##0;[Red]&quot;¥&quot;&quot;¥&quot;\-#,##0"/>
    <numFmt numFmtId="188" formatCode="&quot;¥&quot;#,##0.00;&quot;¥&quot;&quot;¥&quot;\-#,##0.00"/>
    <numFmt numFmtId="189" formatCode="_ &quot;¥&quot;* #,##0_ ;_ &quot;¥&quot;* &quot;¥&quot;\-#,##0_ ;_ &quot;¥&quot;* &quot;-&quot;_ ;_ @_ "/>
    <numFmt numFmtId="190" formatCode="0_ "/>
    <numFmt numFmtId="191" formatCode="0.0"/>
    <numFmt numFmtId="192" formatCode="0.000"/>
    <numFmt numFmtId="193" formatCode="#,##0.0;&quot;▲ &quot;#,##0.0"/>
    <numFmt numFmtId="194" formatCode="&quot;公共-&quot;0"/>
    <numFmt numFmtId="195" formatCode="#,##0_);[Red]\(#,##0\)"/>
    <numFmt numFmtId="196" formatCode="#,##0.00_ ;[Red]\-#,##0.00\ "/>
    <numFmt numFmtId="197" formatCode="#,##0;[Red]#,##0"/>
    <numFmt numFmtId="198" formatCode="#,##0.0;\-#,##0.0"/>
    <numFmt numFmtId="199" formatCode="&quot;代価No. &quot;###"/>
    <numFmt numFmtId="200" formatCode="0.000_);[Red]\(0.000\)"/>
    <numFmt numFmtId="201" formatCode="#,##0.0;[Red]\-#,##0.0"/>
    <numFmt numFmtId="202" formatCode="#,##0.0"/>
    <numFmt numFmtId="203" formatCode="#,##0.000"/>
    <numFmt numFmtId="204" formatCode="&quot;複&quot;&quot;合&quot;&quot;単&quot;&quot;価&quot;\ #"/>
  </numFmts>
  <fonts count="70"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Times New Roman"/>
      <family val="1"/>
    </font>
    <font>
      <u/>
      <sz val="10"/>
      <color indexed="14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sz val="11"/>
      <name val="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6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9"/>
      <name val="明朝"/>
      <family val="1"/>
      <charset val="128"/>
    </font>
    <font>
      <sz val="14"/>
      <name val="ＭＳ 明朝"/>
      <family val="1"/>
      <charset val="128"/>
    </font>
    <font>
      <b/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Helv"/>
      <family val="2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6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name val="Terminal"/>
      <family val="3"/>
      <charset val="255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明朝"/>
      <family val="1"/>
      <charset val="128"/>
    </font>
    <font>
      <b/>
      <sz val="12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</font>
    <font>
      <b/>
      <sz val="11"/>
      <name val="ＭＳ Ｐ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5">
    <xf numFmtId="0" fontId="0" fillId="0" borderId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9" fontId="3" fillId="2" borderId="0"/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178" fontId="4" fillId="0" borderId="0" applyFill="0" applyBorder="0" applyAlignment="0"/>
    <xf numFmtId="179" fontId="5" fillId="0" borderId="0" applyFill="0" applyBorder="0" applyAlignment="0"/>
    <xf numFmtId="180" fontId="5" fillId="0" borderId="0" applyFill="0" applyBorder="0" applyAlignment="0"/>
    <xf numFmtId="181" fontId="5" fillId="0" borderId="0" applyFill="0" applyBorder="0" applyAlignment="0"/>
    <xf numFmtId="182" fontId="5" fillId="0" borderId="0" applyFill="0" applyBorder="0" applyAlignment="0"/>
    <xf numFmtId="183" fontId="5" fillId="0" borderId="0" applyFill="0" applyBorder="0" applyAlignment="0"/>
    <xf numFmtId="184" fontId="5" fillId="0" borderId="0" applyFill="0" applyBorder="0" applyAlignment="0"/>
    <xf numFmtId="179" fontId="5" fillId="0" borderId="0" applyFill="0" applyBorder="0" applyAlignment="0"/>
    <xf numFmtId="0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5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4" fontId="4" fillId="0" borderId="0" applyFill="0" applyBorder="0" applyAlignment="0"/>
    <xf numFmtId="183" fontId="5" fillId="0" borderId="0" applyFill="0" applyBorder="0" applyAlignment="0"/>
    <xf numFmtId="179" fontId="5" fillId="0" borderId="0" applyFill="0" applyBorder="0" applyAlignment="0"/>
    <xf numFmtId="183" fontId="5" fillId="0" borderId="0" applyFill="0" applyBorder="0" applyAlignment="0"/>
    <xf numFmtId="184" fontId="5" fillId="0" borderId="0" applyFill="0" applyBorder="0" applyAlignment="0"/>
    <xf numFmtId="179" fontId="5" fillId="0" borderId="0" applyFill="0" applyBorder="0" applyAlignment="0"/>
    <xf numFmtId="0" fontId="7" fillId="0" borderId="0">
      <alignment horizontal="left"/>
    </xf>
    <xf numFmtId="0" fontId="8" fillId="0" borderId="0" applyNumberFormat="0" applyFill="0" applyBorder="0" applyAlignment="0" applyProtection="0"/>
    <xf numFmtId="38" fontId="9" fillId="1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0" fontId="11" fillId="0" borderId="0" applyNumberFormat="0" applyFill="0" applyBorder="0" applyAlignment="0" applyProtection="0">
      <alignment vertical="top"/>
      <protection locked="0"/>
    </xf>
    <xf numFmtId="10" fontId="9" fillId="13" borderId="3" applyNumberFormat="0" applyBorder="0" applyAlignment="0" applyProtection="0"/>
    <xf numFmtId="183" fontId="5" fillId="0" borderId="0" applyFill="0" applyBorder="0" applyAlignment="0"/>
    <xf numFmtId="179" fontId="5" fillId="0" borderId="0" applyFill="0" applyBorder="0" applyAlignment="0"/>
    <xf numFmtId="183" fontId="5" fillId="0" borderId="0" applyFill="0" applyBorder="0" applyAlignment="0"/>
    <xf numFmtId="184" fontId="5" fillId="0" borderId="0" applyFill="0" applyBorder="0" applyAlignment="0"/>
    <xf numFmtId="179" fontId="5" fillId="0" borderId="0" applyFill="0" applyBorder="0" applyAlignment="0"/>
    <xf numFmtId="186" fontId="12" fillId="0" borderId="0"/>
    <xf numFmtId="0" fontId="3" fillId="0" borderId="0"/>
    <xf numFmtId="187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5" fontId="6" fillId="0" borderId="0" applyFont="0" applyFill="0" applyBorder="0" applyAlignment="0" applyProtection="0"/>
    <xf numFmtId="10" fontId="3" fillId="0" borderId="0" applyFont="0" applyFill="0" applyBorder="0" applyAlignment="0" applyProtection="0"/>
    <xf numFmtId="185" fontId="12" fillId="0" borderId="0" applyFont="0" applyFill="0" applyBorder="0" applyAlignment="0" applyProtection="0"/>
    <xf numFmtId="183" fontId="5" fillId="0" borderId="0" applyFill="0" applyBorder="0" applyAlignment="0"/>
    <xf numFmtId="179" fontId="5" fillId="0" borderId="0" applyFill="0" applyBorder="0" applyAlignment="0"/>
    <xf numFmtId="183" fontId="5" fillId="0" borderId="0" applyFill="0" applyBorder="0" applyAlignment="0"/>
    <xf numFmtId="184" fontId="5" fillId="0" borderId="0" applyFill="0" applyBorder="0" applyAlignment="0"/>
    <xf numFmtId="179" fontId="5" fillId="0" borderId="0" applyFill="0" applyBorder="0" applyAlignment="0"/>
    <xf numFmtId="4" fontId="7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49" fontId="4" fillId="0" borderId="0" applyFill="0" applyBorder="0" applyAlignment="0"/>
    <xf numFmtId="185" fontId="12" fillId="0" borderId="0" applyFill="0" applyBorder="0" applyAlignment="0"/>
    <xf numFmtId="179" fontId="12" fillId="0" borderId="0" applyFill="0" applyBorder="0" applyAlignment="0"/>
    <xf numFmtId="0" fontId="15" fillId="0" borderId="0">
      <alignment horizontal="center"/>
    </xf>
    <xf numFmtId="188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179" fontId="12" fillId="0" borderId="0" applyFont="0" applyFill="0" applyBorder="0" applyAlignment="0" applyProtection="0"/>
    <xf numFmtId="185" fontId="12" fillId="0" borderId="0" applyFont="0" applyFill="0" applyBorder="0" applyAlignment="0" applyProtection="0"/>
    <xf numFmtId="0" fontId="35" fillId="0" borderId="0"/>
    <xf numFmtId="0" fontId="45" fillId="5" borderId="5" applyNumberFormat="0" applyFont="0" applyAlignment="0" applyProtection="0">
      <alignment vertical="center"/>
    </xf>
    <xf numFmtId="41" fontId="3" fillId="0" borderId="0" applyFont="0" applyFill="0" applyBorder="0" applyAlignment="0" applyProtection="0"/>
    <xf numFmtId="4" fontId="35" fillId="0" borderId="0" applyFont="0" applyFill="0" applyBorder="0" applyAlignment="0" applyProtection="0"/>
    <xf numFmtId="0" fontId="19" fillId="0" borderId="6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2" fillId="20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0" fillId="0" borderId="0">
      <alignment vertical="center"/>
    </xf>
    <xf numFmtId="2" fontId="25" fillId="0" borderId="13">
      <alignment horizontal="center"/>
    </xf>
    <xf numFmtId="0" fontId="33" fillId="0" borderId="0" applyNumberForma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3" fillId="0" borderId="3">
      <alignment horizontal="left" vertical="center"/>
    </xf>
    <xf numFmtId="0" fontId="21" fillId="8" borderId="7" applyNumberFormat="0" applyAlignment="0" applyProtection="0">
      <alignment vertical="center"/>
    </xf>
    <xf numFmtId="0" fontId="27" fillId="21" borderId="3">
      <alignment horizontal="center" vertical="center"/>
      <protection locked="0"/>
    </xf>
    <xf numFmtId="0" fontId="26" fillId="0" borderId="0"/>
    <xf numFmtId="0" fontId="28" fillId="7" borderId="0" applyNumberFormat="0" applyBorder="0" applyAlignment="0" applyProtection="0">
      <alignment vertical="center"/>
    </xf>
    <xf numFmtId="1" fontId="46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7" fontId="52" fillId="0" borderId="0"/>
    <xf numFmtId="0" fontId="6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68" fillId="0" borderId="0"/>
  </cellStyleXfs>
  <cellXfs count="337">
    <xf numFmtId="0" fontId="0" fillId="0" borderId="0" xfId="0"/>
    <xf numFmtId="0" fontId="36" fillId="0" borderId="0" xfId="0" applyFont="1" applyAlignment="1">
      <alignment vertical="center"/>
    </xf>
    <xf numFmtId="0" fontId="37" fillId="0" borderId="14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6" fillId="0" borderId="17" xfId="0" applyFont="1" applyBorder="1" applyAlignment="1">
      <alignment vertical="center"/>
    </xf>
    <xf numFmtId="0" fontId="36" fillId="0" borderId="19" xfId="0" applyFont="1" applyBorder="1" applyAlignment="1">
      <alignment vertical="center"/>
    </xf>
    <xf numFmtId="40" fontId="0" fillId="0" borderId="2" xfId="98" applyNumberFormat="1" applyFont="1" applyBorder="1" applyAlignment="1">
      <alignment horizontal="center" vertical="center"/>
    </xf>
    <xf numFmtId="40" fontId="0" fillId="0" borderId="23" xfId="98" applyNumberFormat="1" applyFont="1" applyBorder="1" applyAlignment="1">
      <alignment horizontal="center" vertical="center"/>
    </xf>
    <xf numFmtId="38" fontId="0" fillId="0" borderId="0" xfId="98" applyFont="1" applyFill="1" applyAlignment="1">
      <alignment vertical="center"/>
    </xf>
    <xf numFmtId="0" fontId="40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 shrinkToFit="1"/>
    </xf>
    <xf numFmtId="38" fontId="40" fillId="0" borderId="3" xfId="98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3" xfId="0" applyFont="1" applyBorder="1" applyAlignment="1">
      <alignment vertical="center"/>
    </xf>
    <xf numFmtId="0" fontId="40" fillId="0" borderId="3" xfId="0" applyFont="1" applyBorder="1" applyAlignment="1">
      <alignment vertical="center"/>
    </xf>
    <xf numFmtId="38" fontId="40" fillId="0" borderId="3" xfId="98" applyFont="1" applyFill="1" applyBorder="1" applyAlignment="1">
      <alignment vertical="center"/>
    </xf>
    <xf numFmtId="0" fontId="40" fillId="0" borderId="3" xfId="0" applyFont="1" applyBorder="1" applyAlignment="1">
      <alignment horizontal="left" vertical="center" shrinkToFit="1"/>
    </xf>
    <xf numFmtId="0" fontId="40" fillId="0" borderId="0" xfId="0" applyFont="1" applyAlignment="1">
      <alignment vertical="center"/>
    </xf>
    <xf numFmtId="3" fontId="40" fillId="0" borderId="3" xfId="0" applyNumberFormat="1" applyFont="1" applyBorder="1" applyAlignment="1">
      <alignment vertical="center"/>
    </xf>
    <xf numFmtId="0" fontId="42" fillId="0" borderId="0" xfId="0" applyFont="1" applyAlignment="1">
      <alignment vertical="center"/>
    </xf>
    <xf numFmtId="1" fontId="47" fillId="0" borderId="0" xfId="115" applyFont="1">
      <alignment vertical="center"/>
    </xf>
    <xf numFmtId="192" fontId="47" fillId="0" borderId="0" xfId="115" applyNumberFormat="1" applyFont="1">
      <alignment vertical="center"/>
    </xf>
    <xf numFmtId="0" fontId="6" fillId="22" borderId="0" xfId="116" applyFont="1" applyFill="1" applyAlignment="1">
      <alignment horizontal="center" shrinkToFit="1"/>
    </xf>
    <xf numFmtId="1" fontId="47" fillId="0" borderId="0" xfId="115" applyFont="1" applyAlignment="1">
      <alignment horizontal="center" vertical="center"/>
    </xf>
    <xf numFmtId="0" fontId="50" fillId="2" borderId="3" xfId="118" applyFont="1" applyFill="1" applyBorder="1" applyAlignment="1">
      <alignment horizontal="center" vertical="center"/>
    </xf>
    <xf numFmtId="0" fontId="50" fillId="0" borderId="3" xfId="118" applyFont="1" applyBorder="1" applyAlignment="1">
      <alignment horizontal="center" vertical="center"/>
    </xf>
    <xf numFmtId="0" fontId="55" fillId="0" borderId="0" xfId="118" applyFont="1">
      <alignment vertical="center"/>
    </xf>
    <xf numFmtId="0" fontId="56" fillId="0" borderId="0" xfId="118" applyFont="1">
      <alignment vertical="center"/>
    </xf>
    <xf numFmtId="9" fontId="50" fillId="0" borderId="3" xfId="118" applyNumberFormat="1" applyFont="1" applyBorder="1" applyAlignment="1">
      <alignment horizontal="center" vertical="center"/>
    </xf>
    <xf numFmtId="0" fontId="39" fillId="0" borderId="29" xfId="120" applyFont="1" applyBorder="1" applyAlignment="1">
      <alignment horizontal="center" vertical="center"/>
    </xf>
    <xf numFmtId="0" fontId="39" fillId="0" borderId="30" xfId="120" applyFont="1" applyBorder="1" applyAlignment="1">
      <alignment horizontal="center" vertical="center"/>
    </xf>
    <xf numFmtId="1" fontId="36" fillId="0" borderId="3" xfId="115" applyFont="1" applyBorder="1" applyAlignment="1">
      <alignment horizontal="center" vertical="center" shrinkToFit="1"/>
    </xf>
    <xf numFmtId="38" fontId="54" fillId="0" borderId="3" xfId="116" applyNumberFormat="1" applyFont="1" applyBorder="1" applyAlignment="1">
      <alignment horizontal="center" vertical="center" shrinkToFit="1"/>
    </xf>
    <xf numFmtId="37" fontId="54" fillId="0" borderId="3" xfId="116" applyNumberFormat="1" applyFont="1" applyBorder="1" applyAlignment="1">
      <alignment horizontal="center" vertical="center" shrinkToFit="1"/>
    </xf>
    <xf numFmtId="0" fontId="39" fillId="0" borderId="31" xfId="120" applyFont="1" applyBorder="1" applyAlignment="1">
      <alignment vertical="center"/>
    </xf>
    <xf numFmtId="3" fontId="39" fillId="0" borderId="32" xfId="120" applyNumberFormat="1" applyFont="1" applyBorder="1" applyAlignment="1">
      <alignment vertical="center"/>
    </xf>
    <xf numFmtId="0" fontId="50" fillId="13" borderId="3" xfId="118" applyFont="1" applyFill="1" applyBorder="1" applyAlignment="1">
      <alignment horizontal="center" vertical="center"/>
    </xf>
    <xf numFmtId="190" fontId="50" fillId="13" borderId="3" xfId="118" applyNumberFormat="1" applyFont="1" applyFill="1" applyBorder="1" applyAlignment="1">
      <alignment horizontal="center" vertical="center"/>
    </xf>
    <xf numFmtId="195" fontId="50" fillId="13" borderId="3" xfId="118" applyNumberFormat="1" applyFont="1" applyFill="1" applyBorder="1" applyAlignment="1">
      <alignment horizontal="center" vertical="center"/>
    </xf>
    <xf numFmtId="195" fontId="50" fillId="24" borderId="3" xfId="118" applyNumberFormat="1" applyFont="1" applyFill="1" applyBorder="1" applyAlignment="1">
      <alignment horizontal="center" vertical="center"/>
    </xf>
    <xf numFmtId="0" fontId="50" fillId="24" borderId="3" xfId="118" applyFont="1" applyFill="1" applyBorder="1" applyAlignment="1">
      <alignment horizontal="center" vertical="center"/>
    </xf>
    <xf numFmtId="192" fontId="36" fillId="0" borderId="3" xfId="115" applyNumberFormat="1" applyFont="1" applyBorder="1" applyAlignment="1">
      <alignment horizontal="center" vertical="center" shrinkToFit="1"/>
    </xf>
    <xf numFmtId="0" fontId="51" fillId="0" borderId="0" xfId="118" applyFont="1" applyAlignment="1">
      <alignment horizontal="center" vertical="center"/>
    </xf>
    <xf numFmtId="196" fontId="51" fillId="0" borderId="0" xfId="118" applyNumberFormat="1" applyFont="1" applyAlignment="1">
      <alignment horizontal="center" vertical="center"/>
    </xf>
    <xf numFmtId="0" fontId="57" fillId="13" borderId="3" xfId="118" applyFont="1" applyFill="1" applyBorder="1" applyAlignment="1">
      <alignment horizontal="center" vertical="center"/>
    </xf>
    <xf numFmtId="0" fontId="57" fillId="13" borderId="3" xfId="118" applyFont="1" applyFill="1" applyBorder="1">
      <alignment vertical="center"/>
    </xf>
    <xf numFmtId="190" fontId="57" fillId="13" borderId="3" xfId="118" applyNumberFormat="1" applyFont="1" applyFill="1" applyBorder="1" applyAlignment="1">
      <alignment horizontal="center" vertical="center"/>
    </xf>
    <xf numFmtId="197" fontId="57" fillId="13" borderId="3" xfId="118" applyNumberFormat="1" applyFont="1" applyFill="1" applyBorder="1" applyAlignment="1">
      <alignment horizontal="right" vertical="center"/>
    </xf>
    <xf numFmtId="197" fontId="57" fillId="24" borderId="3" xfId="118" applyNumberFormat="1" applyFont="1" applyFill="1" applyBorder="1" applyAlignment="1">
      <alignment horizontal="right" vertical="center"/>
    </xf>
    <xf numFmtId="195" fontId="57" fillId="0" borderId="3" xfId="118" applyNumberFormat="1" applyFont="1" applyBorder="1" applyAlignment="1">
      <alignment horizontal="center" vertical="center"/>
    </xf>
    <xf numFmtId="198" fontId="57" fillId="23" borderId="3" xfId="118" applyNumberFormat="1" applyFont="1" applyFill="1" applyBorder="1" applyAlignment="1">
      <alignment horizontal="center" vertical="center"/>
    </xf>
    <xf numFmtId="9" fontId="57" fillId="23" borderId="3" xfId="115" applyNumberFormat="1" applyFont="1" applyFill="1" applyBorder="1" applyAlignment="1">
      <alignment horizontal="center" vertical="center" shrinkToFit="1"/>
    </xf>
    <xf numFmtId="9" fontId="57" fillId="23" borderId="3" xfId="118" applyNumberFormat="1" applyFont="1" applyFill="1" applyBorder="1" applyAlignment="1">
      <alignment horizontal="center" vertical="center"/>
    </xf>
    <xf numFmtId="0" fontId="57" fillId="0" borderId="3" xfId="118" applyFont="1" applyBorder="1" applyAlignment="1">
      <alignment horizontal="center" vertical="center"/>
    </xf>
    <xf numFmtId="193" fontId="57" fillId="23" borderId="3" xfId="118" applyNumberFormat="1" applyFont="1" applyFill="1" applyBorder="1" applyAlignment="1">
      <alignment horizontal="center" vertical="center"/>
    </xf>
    <xf numFmtId="0" fontId="57" fillId="0" borderId="0" xfId="118" applyFont="1">
      <alignment vertical="center"/>
    </xf>
    <xf numFmtId="196" fontId="57" fillId="0" borderId="0" xfId="118" applyNumberFormat="1" applyFont="1">
      <alignment vertical="center"/>
    </xf>
    <xf numFmtId="0" fontId="57" fillId="0" borderId="3" xfId="118" applyFont="1" applyBorder="1" applyAlignment="1">
      <alignment horizontal="left" vertical="center" shrinkToFit="1"/>
    </xf>
    <xf numFmtId="190" fontId="57" fillId="0" borderId="3" xfId="118" applyNumberFormat="1" applyFont="1" applyBorder="1" applyAlignment="1">
      <alignment horizontal="right" vertical="center" shrinkToFit="1"/>
    </xf>
    <xf numFmtId="0" fontId="57" fillId="0" borderId="3" xfId="118" applyFont="1" applyBorder="1" applyAlignment="1">
      <alignment horizontal="center" vertical="center" shrinkToFit="1"/>
    </xf>
    <xf numFmtId="195" fontId="57" fillId="0" borderId="3" xfId="118" applyNumberFormat="1" applyFont="1" applyBorder="1" applyAlignment="1">
      <alignment vertical="center" shrinkToFit="1"/>
    </xf>
    <xf numFmtId="195" fontId="57" fillId="0" borderId="3" xfId="118" applyNumberFormat="1" applyFont="1" applyBorder="1" applyAlignment="1">
      <alignment horizontal="right" vertical="center" shrinkToFit="1"/>
    </xf>
    <xf numFmtId="37" fontId="36" fillId="0" borderId="3" xfId="119" applyFont="1" applyBorder="1" applyAlignment="1">
      <alignment horizontal="left" vertical="center" shrinkToFit="1"/>
    </xf>
    <xf numFmtId="195" fontId="58" fillId="25" borderId="3" xfId="115" applyNumberFormat="1" applyFont="1" applyFill="1" applyBorder="1" applyAlignment="1">
      <alignment horizontal="right" vertical="center" shrinkToFit="1"/>
    </xf>
    <xf numFmtId="195" fontId="57" fillId="0" borderId="3" xfId="116" applyNumberFormat="1" applyFont="1" applyBorder="1" applyAlignment="1">
      <alignment horizontal="center" vertical="center" shrinkToFit="1"/>
    </xf>
    <xf numFmtId="198" fontId="36" fillId="0" borderId="3" xfId="115" applyNumberFormat="1" applyFont="1" applyBorder="1" applyAlignment="1">
      <alignment horizontal="center" vertical="center" shrinkToFit="1"/>
    </xf>
    <xf numFmtId="195" fontId="57" fillId="0" borderId="3" xfId="116" applyNumberFormat="1" applyFont="1" applyBorder="1" applyAlignment="1">
      <alignment vertical="center" shrinkToFit="1"/>
    </xf>
    <xf numFmtId="9" fontId="57" fillId="0" borderId="3" xfId="115" applyNumberFormat="1" applyFont="1" applyBorder="1" applyAlignment="1">
      <alignment horizontal="center" vertical="center" shrinkToFit="1"/>
    </xf>
    <xf numFmtId="192" fontId="57" fillId="23" borderId="3" xfId="116" applyNumberFormat="1" applyFont="1" applyFill="1" applyBorder="1" applyAlignment="1">
      <alignment horizontal="center" vertical="center" shrinkToFit="1"/>
    </xf>
    <xf numFmtId="193" fontId="36" fillId="0" borderId="3" xfId="115" applyNumberFormat="1" applyFont="1" applyBorder="1" applyAlignment="1">
      <alignment horizontal="center" vertical="center" shrinkToFit="1"/>
    </xf>
    <xf numFmtId="2" fontId="57" fillId="23" borderId="3" xfId="116" applyNumberFormat="1" applyFont="1" applyFill="1" applyBorder="1" applyAlignment="1">
      <alignment horizontal="center" vertical="center" shrinkToFit="1"/>
    </xf>
    <xf numFmtId="9" fontId="59" fillId="0" borderId="3" xfId="115" applyNumberFormat="1" applyFont="1" applyBorder="1" applyAlignment="1">
      <alignment horizontal="center" vertical="center" shrinkToFit="1"/>
    </xf>
    <xf numFmtId="0" fontId="57" fillId="0" borderId="0" xfId="118" applyFont="1" applyAlignment="1">
      <alignment vertical="center" shrinkToFit="1"/>
    </xf>
    <xf numFmtId="196" fontId="57" fillId="0" borderId="0" xfId="118" applyNumberFormat="1" applyFont="1" applyAlignment="1">
      <alignment vertical="center" shrinkToFit="1"/>
    </xf>
    <xf numFmtId="0" fontId="39" fillId="0" borderId="33" xfId="120" applyFont="1" applyBorder="1" applyAlignment="1">
      <alignment vertical="center"/>
    </xf>
    <xf numFmtId="3" fontId="36" fillId="0" borderId="34" xfId="120" applyNumberFormat="1" applyFont="1" applyBorder="1" applyAlignment="1">
      <alignment vertical="center" shrinkToFit="1"/>
    </xf>
    <xf numFmtId="194" fontId="57" fillId="0" borderId="3" xfId="116" applyNumberFormat="1" applyFont="1" applyBorder="1" applyAlignment="1">
      <alignment vertical="center" shrinkToFit="1"/>
    </xf>
    <xf numFmtId="0" fontId="55" fillId="0" borderId="0" xfId="118" applyFont="1" applyAlignment="1">
      <alignment horizontal="center" vertical="center"/>
    </xf>
    <xf numFmtId="0" fontId="55" fillId="0" borderId="0" xfId="118" applyFont="1" applyAlignment="1">
      <alignment horizontal="right" vertical="center"/>
    </xf>
    <xf numFmtId="37" fontId="36" fillId="0" borderId="0" xfId="119" applyFont="1" applyAlignment="1">
      <alignment vertical="center"/>
    </xf>
    <xf numFmtId="0" fontId="60" fillId="0" borderId="0" xfId="121" applyFont="1" applyAlignment="1">
      <alignment vertical="center"/>
    </xf>
    <xf numFmtId="0" fontId="61" fillId="0" borderId="0" xfId="121" applyFont="1" applyAlignment="1">
      <alignment vertical="center"/>
    </xf>
    <xf numFmtId="0" fontId="62" fillId="0" borderId="0" xfId="121" applyFont="1" applyAlignment="1">
      <alignment vertical="center"/>
    </xf>
    <xf numFmtId="0" fontId="60" fillId="0" borderId="0" xfId="121" applyFont="1" applyAlignment="1">
      <alignment horizontal="left" vertical="center"/>
    </xf>
    <xf numFmtId="0" fontId="61" fillId="0" borderId="20" xfId="121" applyFont="1" applyBorder="1" applyAlignment="1">
      <alignment horizontal="left" vertical="center"/>
    </xf>
    <xf numFmtId="0" fontId="60" fillId="0" borderId="20" xfId="121" applyFont="1" applyBorder="1" applyAlignment="1">
      <alignment vertical="center"/>
    </xf>
    <xf numFmtId="199" fontId="45" fillId="0" borderId="0" xfId="122" applyNumberFormat="1" applyFont="1" applyAlignment="1" applyProtection="1">
      <alignment horizontal="right" vertical="center" shrinkToFit="1"/>
      <protection locked="0"/>
    </xf>
    <xf numFmtId="0" fontId="60" fillId="0" borderId="17" xfId="121" applyFont="1" applyBorder="1" applyAlignment="1">
      <alignment vertical="center"/>
    </xf>
    <xf numFmtId="0" fontId="60" fillId="0" borderId="27" xfId="121" applyFont="1" applyBorder="1" applyAlignment="1">
      <alignment vertical="center"/>
    </xf>
    <xf numFmtId="0" fontId="60" fillId="0" borderId="17" xfId="121" applyFont="1" applyBorder="1" applyAlignment="1">
      <alignment horizontal="center" vertical="center"/>
    </xf>
    <xf numFmtId="0" fontId="60" fillId="0" borderId="17" xfId="121" applyFont="1" applyBorder="1" applyAlignment="1">
      <alignment horizontal="center" vertical="center" shrinkToFit="1"/>
    </xf>
    <xf numFmtId="0" fontId="60" fillId="0" borderId="16" xfId="121" applyFont="1" applyBorder="1" applyAlignment="1">
      <alignment horizontal="center" vertical="center" shrinkToFit="1"/>
    </xf>
    <xf numFmtId="0" fontId="64" fillId="0" borderId="35" xfId="121" applyFont="1" applyBorder="1" applyAlignment="1">
      <alignment horizontal="center" vertical="center"/>
    </xf>
    <xf numFmtId="0" fontId="60" fillId="0" borderId="36" xfId="121" applyFont="1" applyBorder="1" applyAlignment="1">
      <alignment horizontal="center" vertical="center" shrinkToFit="1"/>
    </xf>
    <xf numFmtId="0" fontId="60" fillId="0" borderId="37" xfId="121" applyFont="1" applyBorder="1" applyAlignment="1">
      <alignment horizontal="center" vertical="center" shrinkToFit="1"/>
    </xf>
    <xf numFmtId="0" fontId="60" fillId="0" borderId="20" xfId="121" applyFont="1" applyBorder="1" applyAlignment="1">
      <alignment horizontal="left" vertical="center"/>
    </xf>
    <xf numFmtId="0" fontId="60" fillId="0" borderId="0" xfId="121" quotePrefix="1" applyFont="1" applyAlignment="1">
      <alignment horizontal="left" vertical="center"/>
    </xf>
    <xf numFmtId="0" fontId="60" fillId="0" borderId="15" xfId="121" applyFont="1" applyBorder="1" applyAlignment="1">
      <alignment vertical="center"/>
    </xf>
    <xf numFmtId="0" fontId="60" fillId="0" borderId="24" xfId="121" applyFont="1" applyBorder="1" applyAlignment="1">
      <alignment vertical="center"/>
    </xf>
    <xf numFmtId="0" fontId="60" fillId="0" borderId="0" xfId="121" quotePrefix="1" applyFont="1" applyAlignment="1">
      <alignment horizontal="right" vertical="center"/>
    </xf>
    <xf numFmtId="0" fontId="65" fillId="0" borderId="0" xfId="121" applyFont="1" applyAlignment="1" applyProtection="1">
      <alignment vertical="center"/>
      <protection locked="0"/>
    </xf>
    <xf numFmtId="0" fontId="60" fillId="0" borderId="19" xfId="121" applyFont="1" applyBorder="1" applyAlignment="1">
      <alignment vertical="center"/>
    </xf>
    <xf numFmtId="0" fontId="60" fillId="0" borderId="0" xfId="121" applyFont="1" applyAlignment="1">
      <alignment horizontal="right" vertical="center"/>
    </xf>
    <xf numFmtId="0" fontId="60" fillId="0" borderId="13" xfId="121" applyFont="1" applyBorder="1" applyAlignment="1">
      <alignment vertical="center"/>
    </xf>
    <xf numFmtId="192" fontId="64" fillId="0" borderId="19" xfId="121" applyNumberFormat="1" applyFont="1" applyBorder="1" applyAlignment="1">
      <alignment vertical="center"/>
    </xf>
    <xf numFmtId="0" fontId="60" fillId="0" borderId="17" xfId="121" applyFont="1" applyBorder="1" applyAlignment="1">
      <alignment horizontal="left" vertical="center"/>
    </xf>
    <xf numFmtId="0" fontId="60" fillId="0" borderId="15" xfId="121" applyFont="1" applyBorder="1" applyAlignment="1">
      <alignment horizontal="center" vertical="center"/>
    </xf>
    <xf numFmtId="0" fontId="60" fillId="0" borderId="13" xfId="121" applyFont="1" applyBorder="1" applyAlignment="1">
      <alignment horizontal="center" vertical="center"/>
    </xf>
    <xf numFmtId="192" fontId="64" fillId="0" borderId="21" xfId="121" applyNumberFormat="1" applyFont="1" applyBorder="1" applyAlignment="1">
      <alignment vertical="center"/>
    </xf>
    <xf numFmtId="0" fontId="60" fillId="0" borderId="16" xfId="121" applyFont="1" applyBorder="1" applyAlignment="1">
      <alignment horizontal="center" vertical="center"/>
    </xf>
    <xf numFmtId="0" fontId="60" fillId="0" borderId="15" xfId="121" quotePrefix="1" applyFont="1" applyBorder="1" applyAlignment="1">
      <alignment horizontal="center" vertical="center"/>
    </xf>
    <xf numFmtId="0" fontId="60" fillId="0" borderId="36" xfId="121" quotePrefix="1" applyFont="1" applyBorder="1" applyAlignment="1">
      <alignment horizontal="center" vertical="center"/>
    </xf>
    <xf numFmtId="0" fontId="60" fillId="0" borderId="36" xfId="121" applyFont="1" applyBorder="1" applyAlignment="1">
      <alignment horizontal="center" vertical="center"/>
    </xf>
    <xf numFmtId="0" fontId="60" fillId="0" borderId="13" xfId="121" applyFont="1" applyBorder="1" applyAlignment="1">
      <alignment horizontal="center" vertical="center" shrinkToFit="1"/>
    </xf>
    <xf numFmtId="200" fontId="60" fillId="0" borderId="13" xfId="121" applyNumberFormat="1" applyFont="1" applyBorder="1" applyAlignment="1">
      <alignment vertical="center" shrinkToFit="1"/>
    </xf>
    <xf numFmtId="200" fontId="60" fillId="0" borderId="25" xfId="121" applyNumberFormat="1" applyFont="1" applyBorder="1" applyAlignment="1">
      <alignment vertical="center" shrinkToFit="1"/>
    </xf>
    <xf numFmtId="200" fontId="60" fillId="0" borderId="26" xfId="121" applyNumberFormat="1" applyFont="1" applyBorder="1" applyAlignment="1">
      <alignment vertical="center" shrinkToFit="1"/>
    </xf>
    <xf numFmtId="0" fontId="64" fillId="0" borderId="28" xfId="121" applyFont="1" applyBorder="1" applyAlignment="1">
      <alignment horizontal="center" vertical="center"/>
    </xf>
    <xf numFmtId="0" fontId="60" fillId="0" borderId="39" xfId="121" applyFont="1" applyBorder="1" applyAlignment="1">
      <alignment horizontal="center" vertical="center" shrinkToFit="1"/>
    </xf>
    <xf numFmtId="200" fontId="60" fillId="0" borderId="39" xfId="121" applyNumberFormat="1" applyFont="1" applyBorder="1" applyAlignment="1">
      <alignment vertical="center" shrinkToFit="1"/>
    </xf>
    <xf numFmtId="200" fontId="60" fillId="0" borderId="40" xfId="121" applyNumberFormat="1" applyFont="1" applyBorder="1" applyAlignment="1">
      <alignment vertical="center" shrinkToFit="1"/>
    </xf>
    <xf numFmtId="0" fontId="60" fillId="0" borderId="39" xfId="121" applyFont="1" applyBorder="1" applyAlignment="1">
      <alignment horizontal="center" vertical="center"/>
    </xf>
    <xf numFmtId="0" fontId="64" fillId="0" borderId="41" xfId="121" applyFont="1" applyBorder="1" applyAlignment="1">
      <alignment horizontal="center" vertical="center"/>
    </xf>
    <xf numFmtId="0" fontId="65" fillId="0" borderId="18" xfId="121" applyFont="1" applyBorder="1" applyAlignment="1" applyProtection="1">
      <alignment horizontal="center" vertical="center" shrinkToFit="1"/>
      <protection locked="0"/>
    </xf>
    <xf numFmtId="0" fontId="65" fillId="0" borderId="18" xfId="121" applyFont="1" applyBorder="1" applyAlignment="1" applyProtection="1">
      <alignment vertical="center"/>
      <protection locked="0"/>
    </xf>
    <xf numFmtId="0" fontId="65" fillId="0" borderId="3" xfId="121" applyFont="1" applyBorder="1" applyAlignment="1" applyProtection="1">
      <alignment horizontal="center" vertical="center" shrinkToFit="1"/>
      <protection locked="0"/>
    </xf>
    <xf numFmtId="0" fontId="65" fillId="0" borderId="3" xfId="121" applyFont="1" applyBorder="1" applyAlignment="1" applyProtection="1">
      <alignment vertical="center"/>
      <protection locked="0"/>
    </xf>
    <xf numFmtId="0" fontId="66" fillId="0" borderId="19" xfId="121" applyFont="1" applyBorder="1" applyAlignment="1">
      <alignment vertical="center"/>
    </xf>
    <xf numFmtId="0" fontId="66" fillId="0" borderId="21" xfId="121" applyFont="1" applyBorder="1" applyAlignment="1">
      <alignment vertical="center"/>
    </xf>
    <xf numFmtId="192" fontId="64" fillId="0" borderId="0" xfId="121" applyNumberFormat="1" applyFont="1" applyAlignment="1">
      <alignment vertical="center"/>
    </xf>
    <xf numFmtId="0" fontId="60" fillId="0" borderId="3" xfId="121" applyFont="1" applyBorder="1" applyAlignment="1">
      <alignment vertical="center" shrinkToFit="1"/>
    </xf>
    <xf numFmtId="192" fontId="64" fillId="0" borderId="20" xfId="121" applyNumberFormat="1" applyFont="1" applyBorder="1" applyAlignment="1">
      <alignment vertical="center"/>
    </xf>
    <xf numFmtId="0" fontId="60" fillId="0" borderId="37" xfId="12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3" fontId="42" fillId="0" borderId="19" xfId="0" applyNumberFormat="1" applyFont="1" applyBorder="1" applyAlignment="1">
      <alignment vertical="center"/>
    </xf>
    <xf numFmtId="3" fontId="40" fillId="0" borderId="3" xfId="0" applyNumberFormat="1" applyFont="1" applyBorder="1" applyAlignment="1">
      <alignment horizontal="right" vertical="center"/>
    </xf>
    <xf numFmtId="0" fontId="40" fillId="0" borderId="3" xfId="0" applyFont="1" applyBorder="1" applyAlignment="1">
      <alignment horizontal="left" vertical="center"/>
    </xf>
    <xf numFmtId="38" fontId="40" fillId="0" borderId="3" xfId="98" applyFont="1" applyFill="1" applyBorder="1" applyAlignment="1">
      <alignment horizontal="right" vertical="center"/>
    </xf>
    <xf numFmtId="0" fontId="40" fillId="0" borderId="3" xfId="0" applyFont="1" applyBorder="1" applyAlignment="1">
      <alignment horizontal="left" vertical="center" indent="2"/>
    </xf>
    <xf numFmtId="38" fontId="0" fillId="0" borderId="0" xfId="98" applyFont="1" applyAlignment="1">
      <alignment vertical="center"/>
    </xf>
    <xf numFmtId="10" fontId="0" fillId="0" borderId="0" xfId="123" applyNumberFormat="1" applyFont="1" applyAlignment="1">
      <alignment vertical="center"/>
    </xf>
    <xf numFmtId="38" fontId="40" fillId="0" borderId="0" xfId="98" applyFont="1" applyFill="1" applyAlignment="1">
      <alignment vertical="center"/>
    </xf>
    <xf numFmtId="201" fontId="40" fillId="0" borderId="3" xfId="98" applyNumberFormat="1" applyFont="1" applyFill="1" applyBorder="1" applyAlignment="1">
      <alignment vertical="center"/>
    </xf>
    <xf numFmtId="38" fontId="48" fillId="0" borderId="0" xfId="0" applyNumberFormat="1" applyFont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/>
    <xf numFmtId="38" fontId="48" fillId="0" borderId="0" xfId="98" applyFont="1" applyAlignment="1">
      <alignment vertical="center"/>
    </xf>
    <xf numFmtId="38" fontId="48" fillId="0" borderId="0" xfId="98" applyFont="1" applyAlignment="1">
      <alignment horizontal="right" vertical="center"/>
    </xf>
    <xf numFmtId="190" fontId="40" fillId="0" borderId="3" xfId="0" applyNumberFormat="1" applyFont="1" applyBorder="1" applyAlignment="1">
      <alignment horizontal="center" vertical="center"/>
    </xf>
    <xf numFmtId="190" fontId="6" fillId="0" borderId="3" xfId="0" applyNumberFormat="1" applyFont="1" applyBorder="1" applyAlignment="1">
      <alignment horizontal="center" vertical="center"/>
    </xf>
    <xf numFmtId="38" fontId="40" fillId="0" borderId="14" xfId="0" applyNumberFormat="1" applyFont="1" applyBorder="1" applyAlignment="1">
      <alignment horizontal="left" vertical="center" shrinkToFit="1"/>
    </xf>
    <xf numFmtId="190" fontId="40" fillId="0" borderId="3" xfId="0" quotePrefix="1" applyNumberFormat="1" applyFont="1" applyBorder="1" applyAlignment="1">
      <alignment horizontal="center" vertical="center"/>
    </xf>
    <xf numFmtId="190" fontId="40" fillId="0" borderId="3" xfId="0" applyNumberFormat="1" applyFont="1" applyBorder="1" applyAlignment="1">
      <alignment horizontal="right" vertical="center"/>
    </xf>
    <xf numFmtId="0" fontId="40" fillId="0" borderId="3" xfId="0" applyFont="1" applyBorder="1" applyAlignment="1">
      <alignment vertical="center" wrapText="1"/>
    </xf>
    <xf numFmtId="0" fontId="40" fillId="0" borderId="3" xfId="0" applyFont="1" applyBorder="1" applyAlignment="1">
      <alignment horizontal="left" vertical="center" wrapText="1" shrinkToFit="1"/>
    </xf>
    <xf numFmtId="0" fontId="67" fillId="0" borderId="0" xfId="0" applyFont="1" applyAlignment="1">
      <alignment horizontal="left" vertical="center" shrinkToFit="1"/>
    </xf>
    <xf numFmtId="204" fontId="40" fillId="0" borderId="3" xfId="0" applyNumberFormat="1" applyFont="1" applyBorder="1" applyAlignment="1">
      <alignment horizontal="left" vertical="center" shrinkToFit="1"/>
    </xf>
    <xf numFmtId="3" fontId="6" fillId="0" borderId="3" xfId="0" applyNumberFormat="1" applyFont="1" applyBorder="1" applyAlignment="1">
      <alignment horizontal="left" vertical="center"/>
    </xf>
    <xf numFmtId="204" fontId="40" fillId="0" borderId="14" xfId="0" applyNumberFormat="1" applyFont="1" applyBorder="1" applyAlignment="1">
      <alignment horizontal="left" vertical="center" shrinkToFit="1"/>
    </xf>
    <xf numFmtId="204" fontId="40" fillId="0" borderId="18" xfId="0" applyNumberFormat="1" applyFont="1" applyBorder="1" applyAlignment="1">
      <alignment horizontal="left" vertical="center" shrinkToFit="1"/>
    </xf>
    <xf numFmtId="0" fontId="42" fillId="0" borderId="3" xfId="0" applyFont="1" applyBorder="1" applyAlignment="1">
      <alignment vertical="center"/>
    </xf>
    <xf numFmtId="0" fontId="42" fillId="0" borderId="3" xfId="0" applyFont="1" applyBorder="1" applyAlignment="1">
      <alignment vertical="center" wrapText="1"/>
    </xf>
    <xf numFmtId="0" fontId="40" fillId="0" borderId="14" xfId="0" applyFont="1" applyBorder="1" applyAlignment="1">
      <alignment horizontal="right" vertical="center"/>
    </xf>
    <xf numFmtId="0" fontId="40" fillId="0" borderId="18" xfId="0" applyFont="1" applyBorder="1" applyAlignment="1">
      <alignment horizontal="right" vertical="center"/>
    </xf>
    <xf numFmtId="0" fontId="40" fillId="0" borderId="18" xfId="0" applyFont="1" applyBorder="1" applyAlignment="1">
      <alignment horizontal="center" vertical="center" shrinkToFit="1"/>
    </xf>
    <xf numFmtId="0" fontId="40" fillId="0" borderId="14" xfId="0" applyFont="1" applyBorder="1" applyAlignment="1">
      <alignment vertical="center"/>
    </xf>
    <xf numFmtId="38" fontId="40" fillId="0" borderId="14" xfId="98" applyFont="1" applyFill="1" applyBorder="1" applyAlignment="1">
      <alignment vertical="center"/>
    </xf>
    <xf numFmtId="3" fontId="40" fillId="0" borderId="18" xfId="0" applyNumberFormat="1" applyFont="1" applyBorder="1" applyAlignment="1">
      <alignment vertical="center"/>
    </xf>
    <xf numFmtId="0" fontId="40" fillId="0" borderId="14" xfId="0" applyFont="1" applyBorder="1" applyAlignment="1">
      <alignment horizontal="left" vertical="center" shrinkToFit="1"/>
    </xf>
    <xf numFmtId="0" fontId="40" fillId="0" borderId="18" xfId="0" applyFont="1" applyBorder="1" applyAlignment="1">
      <alignment horizontal="left" vertical="center" shrinkToFit="1"/>
    </xf>
    <xf numFmtId="0" fontId="40" fillId="0" borderId="18" xfId="0" applyFont="1" applyBorder="1" applyAlignment="1">
      <alignment vertical="center"/>
    </xf>
    <xf numFmtId="38" fontId="40" fillId="0" borderId="18" xfId="98" applyFont="1" applyFill="1" applyBorder="1" applyAlignment="1">
      <alignment vertical="center"/>
    </xf>
    <xf numFmtId="0" fontId="38" fillId="0" borderId="17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19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19" xfId="0" applyFont="1" applyBorder="1" applyAlignment="1">
      <alignment horizontal="center"/>
    </xf>
    <xf numFmtId="0" fontId="37" fillId="0" borderId="22" xfId="0" applyFont="1" applyBorder="1" applyAlignment="1">
      <alignment horizontal="center" vertical="top"/>
    </xf>
    <xf numFmtId="0" fontId="37" fillId="0" borderId="2" xfId="0" applyFont="1" applyBorder="1" applyAlignment="1">
      <alignment horizontal="center" vertical="top"/>
    </xf>
    <xf numFmtId="190" fontId="6" fillId="0" borderId="14" xfId="0" applyNumberFormat="1" applyFont="1" applyBorder="1" applyAlignment="1">
      <alignment horizontal="center" vertical="center"/>
    </xf>
    <xf numFmtId="190" fontId="6" fillId="0" borderId="18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190" fontId="40" fillId="0" borderId="14" xfId="0" applyNumberFormat="1" applyFont="1" applyBorder="1" applyAlignment="1">
      <alignment horizontal="center" vertical="center"/>
    </xf>
    <xf numFmtId="190" fontId="40" fillId="0" borderId="16" xfId="0" applyNumberFormat="1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1" fillId="0" borderId="14" xfId="0" applyFont="1" applyBorder="1" applyAlignment="1">
      <alignment vertical="center"/>
    </xf>
    <xf numFmtId="0" fontId="40" fillId="0" borderId="14" xfId="0" applyFont="1" applyBorder="1" applyAlignment="1">
      <alignment horizontal="center" vertical="center" shrinkToFit="1"/>
    </xf>
    <xf numFmtId="0" fontId="40" fillId="0" borderId="18" xfId="0" applyFont="1" applyBorder="1" applyAlignment="1">
      <alignment horizontal="center" vertical="center" shrinkToFit="1"/>
    </xf>
    <xf numFmtId="0" fontId="40" fillId="0" borderId="14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1" fillId="0" borderId="14" xfId="0" applyFont="1" applyBorder="1" applyAlignment="1">
      <alignment horizontal="left" vertical="center"/>
    </xf>
    <xf numFmtId="0" fontId="41" fillId="0" borderId="18" xfId="0" applyFont="1" applyBorder="1" applyAlignment="1">
      <alignment horizontal="left" vertical="center"/>
    </xf>
    <xf numFmtId="0" fontId="40" fillId="0" borderId="14" xfId="0" applyFont="1" applyBorder="1" applyAlignment="1">
      <alignment vertical="center"/>
    </xf>
    <xf numFmtId="0" fontId="67" fillId="0" borderId="18" xfId="0" applyFont="1" applyBorder="1" applyAlignment="1">
      <alignment vertical="center"/>
    </xf>
    <xf numFmtId="0" fontId="40" fillId="0" borderId="14" xfId="0" applyFont="1" applyBorder="1" applyAlignment="1">
      <alignment horizontal="right" vertical="center"/>
    </xf>
    <xf numFmtId="0" fontId="40" fillId="0" borderId="18" xfId="0" applyFont="1" applyBorder="1" applyAlignment="1">
      <alignment horizontal="right" vertical="center"/>
    </xf>
    <xf numFmtId="38" fontId="40" fillId="0" borderId="14" xfId="98" applyFont="1" applyFill="1" applyBorder="1" applyAlignment="1">
      <alignment horizontal="center" vertical="center"/>
    </xf>
    <xf numFmtId="38" fontId="40" fillId="0" borderId="18" xfId="98" applyFont="1" applyFill="1" applyBorder="1" applyAlignment="1">
      <alignment horizontal="center" vertical="center"/>
    </xf>
    <xf numFmtId="38" fontId="40" fillId="0" borderId="14" xfId="98" applyFont="1" applyFill="1" applyBorder="1" applyAlignment="1">
      <alignment vertical="center"/>
    </xf>
    <xf numFmtId="0" fontId="46" fillId="0" borderId="46" xfId="0" applyFont="1" applyBorder="1" applyAlignment="1">
      <alignment horizontal="center" vertical="center"/>
    </xf>
    <xf numFmtId="0" fontId="40" fillId="0" borderId="14" xfId="0" applyFont="1" applyBorder="1" applyAlignment="1">
      <alignment horizontal="left" vertical="center"/>
    </xf>
    <xf numFmtId="0" fontId="40" fillId="0" borderId="18" xfId="0" applyFont="1" applyBorder="1" applyAlignment="1">
      <alignment horizontal="left" vertical="center"/>
    </xf>
    <xf numFmtId="3" fontId="40" fillId="0" borderId="14" xfId="0" applyNumberFormat="1" applyFont="1" applyBorder="1" applyAlignment="1">
      <alignment vertical="center"/>
    </xf>
    <xf numFmtId="0" fontId="67" fillId="0" borderId="18" xfId="0" applyFont="1" applyBorder="1" applyAlignment="1">
      <alignment horizontal="center" vertical="center"/>
    </xf>
    <xf numFmtId="0" fontId="40" fillId="0" borderId="14" xfId="0" applyFont="1" applyBorder="1" applyAlignment="1">
      <alignment horizontal="left" vertical="center" shrinkToFit="1"/>
    </xf>
    <xf numFmtId="0" fontId="40" fillId="0" borderId="18" xfId="0" applyFont="1" applyBorder="1" applyAlignment="1">
      <alignment horizontal="left" vertical="center" shrinkToFit="1"/>
    </xf>
    <xf numFmtId="3" fontId="40" fillId="0" borderId="18" xfId="0" applyNumberFormat="1" applyFont="1" applyBorder="1" applyAlignment="1">
      <alignment vertical="center"/>
    </xf>
    <xf numFmtId="0" fontId="40" fillId="0" borderId="18" xfId="0" applyFont="1" applyBorder="1" applyAlignment="1">
      <alignment vertical="center"/>
    </xf>
    <xf numFmtId="38" fontId="40" fillId="0" borderId="14" xfId="98" applyFont="1" applyFill="1" applyBorder="1" applyAlignment="1">
      <alignment horizontal="right" vertical="center"/>
    </xf>
    <xf numFmtId="38" fontId="40" fillId="0" borderId="14" xfId="98" applyFont="1" applyFill="1" applyBorder="1" applyAlignment="1">
      <alignment horizontal="right" vertical="center" shrinkToFit="1"/>
    </xf>
    <xf numFmtId="191" fontId="40" fillId="0" borderId="14" xfId="0" applyNumberFormat="1" applyFont="1" applyBorder="1" applyAlignment="1">
      <alignment horizontal="right" vertical="center"/>
    </xf>
    <xf numFmtId="3" fontId="40" fillId="0" borderId="14" xfId="0" applyNumberFormat="1" applyFont="1" applyBorder="1" applyAlignment="1">
      <alignment horizontal="right" vertical="center"/>
    </xf>
    <xf numFmtId="0" fontId="40" fillId="0" borderId="14" xfId="0" quotePrefix="1" applyFont="1" applyBorder="1" applyAlignment="1">
      <alignment horizontal="center" vertical="center"/>
    </xf>
    <xf numFmtId="202" fontId="40" fillId="0" borderId="14" xfId="0" applyNumberFormat="1" applyFont="1" applyBorder="1" applyAlignment="1">
      <alignment horizontal="right" vertical="center"/>
    </xf>
    <xf numFmtId="1" fontId="40" fillId="0" borderId="14" xfId="0" applyNumberFormat="1" applyFont="1" applyBorder="1" applyAlignment="1">
      <alignment horizontal="right" vertical="center"/>
    </xf>
    <xf numFmtId="0" fontId="40" fillId="0" borderId="14" xfId="0" applyFont="1" applyBorder="1" applyAlignment="1">
      <alignment vertical="center" shrinkToFit="1"/>
    </xf>
    <xf numFmtId="0" fontId="67" fillId="0" borderId="18" xfId="0" applyFont="1" applyBorder="1" applyAlignment="1">
      <alignment vertical="center" shrinkToFit="1"/>
    </xf>
    <xf numFmtId="0" fontId="40" fillId="0" borderId="18" xfId="0" applyFont="1" applyBorder="1" applyAlignment="1">
      <alignment vertical="center" shrinkToFit="1"/>
    </xf>
    <xf numFmtId="56" fontId="40" fillId="0" borderId="14" xfId="0" quotePrefix="1" applyNumberFormat="1" applyFont="1" applyBorder="1" applyAlignment="1">
      <alignment horizontal="right" vertical="center"/>
    </xf>
    <xf numFmtId="0" fontId="40" fillId="0" borderId="14" xfId="0" applyFont="1" applyBorder="1" applyAlignment="1">
      <alignment vertical="center" wrapText="1"/>
    </xf>
    <xf numFmtId="0" fontId="40" fillId="0" borderId="14" xfId="0" applyFont="1" applyBorder="1" applyAlignment="1">
      <alignment horizontal="left" vertical="center" wrapText="1" shrinkToFit="1"/>
    </xf>
    <xf numFmtId="0" fontId="40" fillId="0" borderId="14" xfId="0" applyFont="1" applyBorder="1" applyAlignment="1">
      <alignment vertical="center" wrapText="1" shrinkToFit="1"/>
    </xf>
    <xf numFmtId="38" fontId="40" fillId="0" borderId="18" xfId="98" applyFont="1" applyFill="1" applyBorder="1" applyAlignment="1">
      <alignment horizontal="right" vertical="center"/>
    </xf>
    <xf numFmtId="38" fontId="40" fillId="0" borderId="18" xfId="98" applyFont="1" applyFill="1" applyBorder="1" applyAlignment="1">
      <alignment vertical="center"/>
    </xf>
    <xf numFmtId="0" fontId="40" fillId="0" borderId="18" xfId="0" applyFont="1" applyBorder="1" applyAlignment="1">
      <alignment vertical="center" wrapText="1" shrinkToFit="1"/>
    </xf>
    <xf numFmtId="0" fontId="50" fillId="0" borderId="3" xfId="118" applyFont="1" applyBorder="1" applyAlignment="1">
      <alignment horizontal="center" vertical="center"/>
    </xf>
    <xf numFmtId="1" fontId="53" fillId="0" borderId="3" xfId="115" applyFont="1" applyBorder="1" applyAlignment="1">
      <alignment horizontal="center" vertical="center"/>
    </xf>
    <xf numFmtId="1" fontId="36" fillId="0" borderId="14" xfId="115" applyFont="1" applyBorder="1" applyAlignment="1">
      <alignment horizontal="center" vertical="center" wrapText="1"/>
    </xf>
    <xf numFmtId="1" fontId="36" fillId="0" borderId="16" xfId="115" applyFont="1" applyBorder="1" applyAlignment="1">
      <alignment horizontal="center" vertical="center" wrapText="1"/>
    </xf>
    <xf numFmtId="1" fontId="36" fillId="0" borderId="18" xfId="115" applyFont="1" applyBorder="1" applyAlignment="1">
      <alignment horizontal="center" vertical="center" wrapText="1"/>
    </xf>
    <xf numFmtId="1" fontId="36" fillId="0" borderId="3" xfId="115" applyFont="1" applyBorder="1" applyAlignment="1">
      <alignment horizontal="center" vertical="center" shrinkToFit="1"/>
    </xf>
    <xf numFmtId="0" fontId="54" fillId="0" borderId="3" xfId="116" applyFont="1" applyBorder="1" applyAlignment="1">
      <alignment horizontal="center" vertical="center" shrinkToFit="1"/>
    </xf>
    <xf numFmtId="0" fontId="50" fillId="2" borderId="3" xfId="118" applyFont="1" applyFill="1" applyBorder="1" applyAlignment="1">
      <alignment horizontal="center" vertical="center"/>
    </xf>
    <xf numFmtId="0" fontId="50" fillId="2" borderId="22" xfId="118" applyFont="1" applyFill="1" applyBorder="1" applyAlignment="1">
      <alignment horizontal="center" vertical="center"/>
    </xf>
    <xf numFmtId="0" fontId="50" fillId="2" borderId="23" xfId="118" applyFont="1" applyFill="1" applyBorder="1" applyAlignment="1">
      <alignment horizontal="center" vertical="center"/>
    </xf>
    <xf numFmtId="1" fontId="54" fillId="0" borderId="3" xfId="115" applyFont="1" applyBorder="1" applyAlignment="1">
      <alignment horizontal="center" vertical="center" wrapText="1"/>
    </xf>
    <xf numFmtId="1" fontId="36" fillId="0" borderId="3" xfId="115" applyFont="1" applyBorder="1" applyAlignment="1">
      <alignment horizontal="center" vertical="center"/>
    </xf>
    <xf numFmtId="37" fontId="53" fillId="0" borderId="3" xfId="119" applyFont="1" applyBorder="1" applyAlignment="1">
      <alignment horizontal="center" vertical="center"/>
    </xf>
    <xf numFmtId="1" fontId="53" fillId="0" borderId="3" xfId="115" applyFont="1" applyBorder="1" applyAlignment="1">
      <alignment horizontal="center" vertical="center" wrapText="1"/>
    </xf>
    <xf numFmtId="0" fontId="51" fillId="2" borderId="3" xfId="118" applyFont="1" applyFill="1" applyBorder="1" applyAlignment="1">
      <alignment horizontal="center" vertical="center"/>
    </xf>
    <xf numFmtId="0" fontId="60" fillId="0" borderId="22" xfId="121" applyFont="1" applyBorder="1" applyAlignment="1">
      <alignment horizontal="center" vertical="center" shrinkToFit="1"/>
    </xf>
    <xf numFmtId="0" fontId="60" fillId="0" borderId="2" xfId="121" applyFont="1" applyBorder="1" applyAlignment="1">
      <alignment horizontal="center" vertical="center" shrinkToFit="1"/>
    </xf>
    <xf numFmtId="0" fontId="60" fillId="0" borderId="23" xfId="121" applyFont="1" applyBorder="1" applyAlignment="1">
      <alignment horizontal="center" vertical="center" shrinkToFit="1"/>
    </xf>
    <xf numFmtId="0" fontId="60" fillId="0" borderId="17" xfId="121" applyFont="1" applyBorder="1" applyAlignment="1">
      <alignment horizontal="left" vertical="center"/>
    </xf>
    <xf numFmtId="0" fontId="60" fillId="0" borderId="0" xfId="121" applyFont="1" applyAlignment="1">
      <alignment horizontal="left" vertical="center"/>
    </xf>
    <xf numFmtId="0" fontId="65" fillId="0" borderId="14" xfId="121" applyFont="1" applyBorder="1" applyAlignment="1" applyProtection="1">
      <alignment horizontal="center" vertical="center"/>
      <protection locked="0"/>
    </xf>
    <xf numFmtId="0" fontId="65" fillId="0" borderId="18" xfId="121" applyFont="1" applyBorder="1" applyAlignment="1" applyProtection="1">
      <alignment horizontal="center" vertical="center"/>
      <protection locked="0"/>
    </xf>
    <xf numFmtId="192" fontId="60" fillId="0" borderId="45" xfId="121" applyNumberFormat="1" applyFont="1" applyBorder="1" applyAlignment="1">
      <alignment horizontal="center" vertical="center"/>
    </xf>
    <xf numFmtId="192" fontId="60" fillId="0" borderId="44" xfId="121" applyNumberFormat="1" applyFont="1" applyBorder="1" applyAlignment="1">
      <alignment horizontal="center" vertical="center"/>
    </xf>
    <xf numFmtId="0" fontId="64" fillId="0" borderId="27" xfId="121" applyFont="1" applyBorder="1" applyAlignment="1">
      <alignment horizontal="center" vertical="center"/>
    </xf>
    <xf numFmtId="0" fontId="64" fillId="0" borderId="28" xfId="121" applyFont="1" applyBorder="1" applyAlignment="1">
      <alignment horizontal="center" vertical="center"/>
    </xf>
    <xf numFmtId="0" fontId="64" fillId="0" borderId="43" xfId="121" applyFont="1" applyBorder="1" applyAlignment="1">
      <alignment horizontal="center" vertical="center"/>
    </xf>
    <xf numFmtId="0" fontId="60" fillId="0" borderId="14" xfId="121" applyFont="1" applyBorder="1" applyAlignment="1">
      <alignment horizontal="center" vertical="center"/>
    </xf>
    <xf numFmtId="0" fontId="60" fillId="0" borderId="16" xfId="121" applyFont="1" applyBorder="1" applyAlignment="1">
      <alignment horizontal="center" vertical="center"/>
    </xf>
    <xf numFmtId="0" fontId="60" fillId="0" borderId="38" xfId="121" applyFont="1" applyBorder="1" applyAlignment="1">
      <alignment horizontal="center" vertical="center"/>
    </xf>
    <xf numFmtId="0" fontId="60" fillId="0" borderId="3" xfId="121" applyFont="1" applyBorder="1" applyAlignment="1">
      <alignment horizontal="center" vertical="center"/>
    </xf>
    <xf numFmtId="0" fontId="65" fillId="0" borderId="16" xfId="121" applyFont="1" applyBorder="1" applyAlignment="1" applyProtection="1">
      <alignment horizontal="center" vertical="center"/>
      <protection locked="0"/>
    </xf>
    <xf numFmtId="192" fontId="60" fillId="0" borderId="42" xfId="121" applyNumberFormat="1" applyFont="1" applyBorder="1" applyAlignment="1">
      <alignment horizontal="center" vertical="center"/>
    </xf>
    <xf numFmtId="0" fontId="62" fillId="0" borderId="20" xfId="121" applyFont="1" applyBorder="1" applyAlignment="1">
      <alignment horizontal="left" vertical="center"/>
    </xf>
    <xf numFmtId="0" fontId="0" fillId="0" borderId="0" xfId="0" applyFont="1"/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7" xfId="0" applyFont="1" applyBorder="1"/>
    <xf numFmtId="0" fontId="0" fillId="0" borderId="19" xfId="0" applyFont="1" applyBorder="1"/>
    <xf numFmtId="0" fontId="0" fillId="0" borderId="0" xfId="0" applyFont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3" xfId="0" applyFont="1" applyBorder="1"/>
    <xf numFmtId="0" fontId="0" fillId="0" borderId="20" xfId="0" applyFont="1" applyBorder="1"/>
    <xf numFmtId="0" fontId="0" fillId="0" borderId="21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2" xfId="0" applyFont="1" applyBorder="1"/>
    <xf numFmtId="0" fontId="0" fillId="0" borderId="2" xfId="0" applyFont="1" applyBorder="1"/>
    <xf numFmtId="0" fontId="0" fillId="0" borderId="23" xfId="0" applyFont="1" applyBorder="1"/>
    <xf numFmtId="0" fontId="0" fillId="0" borderId="2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2" fontId="0" fillId="0" borderId="2" xfId="0" applyNumberFormat="1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14" xfId="0" applyFont="1" applyBorder="1" applyAlignment="1">
      <alignment horizontal="right" vertical="center"/>
    </xf>
    <xf numFmtId="0" fontId="69" fillId="0" borderId="14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/>
    </xf>
    <xf numFmtId="3" fontId="0" fillId="0" borderId="14" xfId="0" applyNumberFormat="1" applyFont="1" applyBorder="1" applyAlignment="1">
      <alignment vertical="center"/>
    </xf>
    <xf numFmtId="0" fontId="0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/>
    </xf>
    <xf numFmtId="3" fontId="0" fillId="0" borderId="16" xfId="0" applyNumberFormat="1" applyFont="1" applyBorder="1" applyAlignment="1">
      <alignment vertical="center"/>
    </xf>
    <xf numFmtId="3" fontId="0" fillId="0" borderId="14" xfId="0" applyNumberFormat="1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3" fontId="0" fillId="0" borderId="14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vertical="center"/>
    </xf>
    <xf numFmtId="10" fontId="0" fillId="0" borderId="14" xfId="0" applyNumberFormat="1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0" xfId="0" applyFont="1" applyAlignment="1">
      <alignment horizontal="right" vertical="center"/>
    </xf>
    <xf numFmtId="203" fontId="0" fillId="0" borderId="0" xfId="0" applyNumberFormat="1" applyFont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14" xfId="0" applyFont="1" applyBorder="1" applyAlignment="1">
      <alignment horizontal="right" vertical="center"/>
    </xf>
    <xf numFmtId="0" fontId="0" fillId="0" borderId="14" xfId="0" applyFont="1" applyBorder="1" applyAlignment="1">
      <alignment horizontal="center" vertical="center" wrapText="1"/>
    </xf>
    <xf numFmtId="3" fontId="0" fillId="0" borderId="14" xfId="0" applyNumberFormat="1" applyFont="1" applyBorder="1" applyAlignment="1">
      <alignment horizontal="left" vertical="center"/>
    </xf>
    <xf numFmtId="0" fontId="0" fillId="0" borderId="16" xfId="0" applyFont="1" applyBorder="1" applyAlignment="1">
      <alignment horizontal="right" vertical="center"/>
    </xf>
    <xf numFmtId="0" fontId="0" fillId="0" borderId="16" xfId="0" applyFont="1" applyBorder="1" applyAlignment="1">
      <alignment horizontal="center" vertical="center" wrapText="1"/>
    </xf>
    <xf numFmtId="3" fontId="0" fillId="0" borderId="18" xfId="0" applyNumberFormat="1" applyFont="1" applyBorder="1" applyAlignment="1">
      <alignment horizontal="left" vertical="center"/>
    </xf>
    <xf numFmtId="3" fontId="0" fillId="0" borderId="2" xfId="0" applyNumberFormat="1" applyFont="1" applyBorder="1" applyAlignment="1">
      <alignment vertical="center"/>
    </xf>
    <xf numFmtId="10" fontId="0" fillId="0" borderId="0" xfId="0" applyNumberFormat="1" applyFont="1" applyAlignment="1">
      <alignment vertical="center"/>
    </xf>
    <xf numFmtId="10" fontId="0" fillId="0" borderId="14" xfId="0" applyNumberFormat="1" applyFont="1" applyBorder="1" applyAlignment="1">
      <alignment horizontal="left" vertical="center" shrinkToFit="1"/>
    </xf>
    <xf numFmtId="10" fontId="0" fillId="0" borderId="18" xfId="0" applyNumberFormat="1" applyFont="1" applyBorder="1" applyAlignment="1">
      <alignment horizontal="left" vertical="center" shrinkToFit="1"/>
    </xf>
    <xf numFmtId="10" fontId="0" fillId="0" borderId="3" xfId="0" applyNumberFormat="1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9" fontId="0" fillId="0" borderId="0" xfId="0" applyNumberFormat="1" applyFont="1" applyAlignment="1">
      <alignment vertical="center"/>
    </xf>
    <xf numFmtId="9" fontId="0" fillId="0" borderId="3" xfId="0" applyNumberFormat="1" applyFont="1" applyBorder="1" applyAlignment="1">
      <alignment vertical="center"/>
    </xf>
    <xf numFmtId="9" fontId="0" fillId="0" borderId="14" xfId="0" applyNumberFormat="1" applyFont="1" applyBorder="1" applyAlignment="1">
      <alignment horizontal="left" vertical="center"/>
    </xf>
    <xf numFmtId="9" fontId="0" fillId="0" borderId="18" xfId="0" applyNumberFormat="1" applyFont="1" applyBorder="1" applyAlignment="1">
      <alignment horizontal="left" vertical="center"/>
    </xf>
    <xf numFmtId="3" fontId="0" fillId="0" borderId="0" xfId="0" applyNumberFormat="1" applyFont="1" applyAlignment="1">
      <alignment vertical="center"/>
    </xf>
    <xf numFmtId="0" fontId="0" fillId="0" borderId="3" xfId="0" applyFont="1" applyBorder="1" applyAlignment="1">
      <alignment horizontal="right" vertical="center"/>
    </xf>
    <xf numFmtId="38" fontId="48" fillId="26" borderId="0" xfId="98" applyFont="1" applyFill="1" applyAlignment="1">
      <alignment vertical="center"/>
    </xf>
    <xf numFmtId="3" fontId="0" fillId="0" borderId="0" xfId="0" applyNumberFormat="1" applyFont="1"/>
    <xf numFmtId="0" fontId="0" fillId="0" borderId="46" xfId="0" applyFont="1" applyBorder="1" applyAlignment="1">
      <alignment horizontal="center" vertical="center"/>
    </xf>
    <xf numFmtId="0" fontId="0" fillId="0" borderId="46" xfId="0" applyFont="1" applyBorder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1" fontId="0" fillId="0" borderId="18" xfId="0" applyNumberFormat="1" applyFont="1" applyBorder="1" applyAlignment="1">
      <alignment vertical="center"/>
    </xf>
    <xf numFmtId="0" fontId="0" fillId="0" borderId="18" xfId="0" applyFont="1" applyBorder="1" applyAlignment="1">
      <alignment horizontal="center" vertical="center" shrinkToFit="1"/>
    </xf>
  </cellXfs>
  <cellStyles count="125">
    <cellStyle name="??" xfId="1" xr:uid="{00000000-0005-0000-0000-000000000000}"/>
    <cellStyle name="?? [0.00]_PERSONAL" xfId="2" xr:uid="{00000000-0005-0000-0000-000001000000}"/>
    <cellStyle name="???? [0.00]_PERSONAL" xfId="3" xr:uid="{00000000-0005-0000-0000-000002000000}"/>
    <cellStyle name="????_PERSONAL" xfId="4" xr:uid="{00000000-0005-0000-0000-000003000000}"/>
    <cellStyle name="??_PERSONAL" xfId="5" xr:uid="{00000000-0005-0000-0000-000004000000}"/>
    <cellStyle name="=C:\WINDOWS\SYSTEM32\COMMAND.COM" xfId="6" xr:uid="{00000000-0005-0000-0000-000005000000}"/>
    <cellStyle name="20% - アクセント 1" xfId="7" builtinId="30" customBuiltin="1"/>
    <cellStyle name="20% - アクセント 2" xfId="8" builtinId="34" customBuiltin="1"/>
    <cellStyle name="20% - アクセント 3" xfId="9" builtinId="38" customBuiltin="1"/>
    <cellStyle name="20% - アクセント 4" xfId="10" builtinId="42" customBuiltin="1"/>
    <cellStyle name="20% - アクセント 5" xfId="11" builtinId="46" customBuiltin="1"/>
    <cellStyle name="20% - アクセント 6" xfId="12" builtinId="50" customBuiltin="1"/>
    <cellStyle name="40% - アクセント 1" xfId="13" builtinId="31" customBuiltin="1"/>
    <cellStyle name="40% - アクセント 2" xfId="14" builtinId="35" customBuiltin="1"/>
    <cellStyle name="40% - アクセント 3" xfId="15" builtinId="39" customBuiltin="1"/>
    <cellStyle name="40% - アクセント 4" xfId="16" builtinId="43" customBuiltin="1"/>
    <cellStyle name="40% - アクセント 5" xfId="17" builtinId="47" customBuiltin="1"/>
    <cellStyle name="40% - アクセント 6" xfId="18" builtinId="51" customBuiltin="1"/>
    <cellStyle name="60% - アクセント 1" xfId="19" builtinId="32" customBuiltin="1"/>
    <cellStyle name="60% - アクセント 2" xfId="20" builtinId="36" customBuiltin="1"/>
    <cellStyle name="60% - アクセント 3" xfId="21" builtinId="40" customBuiltin="1"/>
    <cellStyle name="60% - アクセント 4" xfId="22" builtinId="44" customBuiltin="1"/>
    <cellStyle name="60% - アクセント 5" xfId="23" builtinId="48" customBuiltin="1"/>
    <cellStyle name="60% - アクセント 6" xfId="24" builtinId="52" customBuiltin="1"/>
    <cellStyle name="Calc Currency (0)" xfId="25" xr:uid="{00000000-0005-0000-0000-000018000000}"/>
    <cellStyle name="Calc Currency (2)" xfId="26" xr:uid="{00000000-0005-0000-0000-000019000000}"/>
    <cellStyle name="Calc Percent (0)" xfId="27" xr:uid="{00000000-0005-0000-0000-00001A000000}"/>
    <cellStyle name="Calc Percent (1)" xfId="28" xr:uid="{00000000-0005-0000-0000-00001B000000}"/>
    <cellStyle name="Calc Percent (2)" xfId="29" xr:uid="{00000000-0005-0000-0000-00001C000000}"/>
    <cellStyle name="Calc Units (0)" xfId="30" xr:uid="{00000000-0005-0000-0000-00001D000000}"/>
    <cellStyle name="Calc Units (1)" xfId="31" xr:uid="{00000000-0005-0000-0000-00001E000000}"/>
    <cellStyle name="Calc Units (2)" xfId="32" xr:uid="{00000000-0005-0000-0000-00001F000000}"/>
    <cellStyle name="Comma [0]_#6 Temps &amp; Contractors" xfId="33" xr:uid="{00000000-0005-0000-0000-000020000000}"/>
    <cellStyle name="Comma [00]" xfId="34" xr:uid="{00000000-0005-0000-0000-000021000000}"/>
    <cellStyle name="Comma_#6 Temps &amp; Contractors" xfId="35" xr:uid="{00000000-0005-0000-0000-000022000000}"/>
    <cellStyle name="Currency [0]_#6 Temps &amp; Contractors" xfId="36" xr:uid="{00000000-0005-0000-0000-000023000000}"/>
    <cellStyle name="Currency [00]" xfId="37" xr:uid="{00000000-0005-0000-0000-000024000000}"/>
    <cellStyle name="Currency_#6 Temps &amp; Contractors" xfId="38" xr:uid="{00000000-0005-0000-0000-000025000000}"/>
    <cellStyle name="Date Short" xfId="39" xr:uid="{00000000-0005-0000-0000-000026000000}"/>
    <cellStyle name="Enter Currency (0)" xfId="40" xr:uid="{00000000-0005-0000-0000-000027000000}"/>
    <cellStyle name="Enter Currency (2)" xfId="41" xr:uid="{00000000-0005-0000-0000-000028000000}"/>
    <cellStyle name="Enter Units (0)" xfId="42" xr:uid="{00000000-0005-0000-0000-000029000000}"/>
    <cellStyle name="Enter Units (1)" xfId="43" xr:uid="{00000000-0005-0000-0000-00002A000000}"/>
    <cellStyle name="Enter Units (2)" xfId="44" xr:uid="{00000000-0005-0000-0000-00002B000000}"/>
    <cellStyle name="entry" xfId="45" xr:uid="{00000000-0005-0000-0000-00002C000000}"/>
    <cellStyle name="Followed Hyperlink" xfId="46" xr:uid="{00000000-0005-0000-0000-00002D000000}"/>
    <cellStyle name="Grey" xfId="47" xr:uid="{00000000-0005-0000-0000-00002E000000}"/>
    <cellStyle name="Header1" xfId="48" xr:uid="{00000000-0005-0000-0000-00002F000000}"/>
    <cellStyle name="Header2" xfId="49" xr:uid="{00000000-0005-0000-0000-000030000000}"/>
    <cellStyle name="Hyperlink" xfId="50" xr:uid="{00000000-0005-0000-0000-000031000000}"/>
    <cellStyle name="Input [yellow]" xfId="51" xr:uid="{00000000-0005-0000-0000-000032000000}"/>
    <cellStyle name="Link Currency (0)" xfId="52" xr:uid="{00000000-0005-0000-0000-000033000000}"/>
    <cellStyle name="Link Currency (2)" xfId="53" xr:uid="{00000000-0005-0000-0000-000034000000}"/>
    <cellStyle name="Link Units (0)" xfId="54" xr:uid="{00000000-0005-0000-0000-000035000000}"/>
    <cellStyle name="Link Units (1)" xfId="55" xr:uid="{00000000-0005-0000-0000-000036000000}"/>
    <cellStyle name="Link Units (2)" xfId="56" xr:uid="{00000000-0005-0000-0000-000037000000}"/>
    <cellStyle name="Normal - Style1" xfId="57" xr:uid="{00000000-0005-0000-0000-000038000000}"/>
    <cellStyle name="Normal_# 41-Market &amp;Trends" xfId="58" xr:uid="{00000000-0005-0000-0000-000039000000}"/>
    <cellStyle name="ParaBirimi [0]_RESULTS" xfId="59" xr:uid="{00000000-0005-0000-0000-00003A000000}"/>
    <cellStyle name="ParaBirimi_RESULTS" xfId="60" xr:uid="{00000000-0005-0000-0000-00003B000000}"/>
    <cellStyle name="Percent [0]" xfId="61" xr:uid="{00000000-0005-0000-0000-00003C000000}"/>
    <cellStyle name="Percent [00]" xfId="62" xr:uid="{00000000-0005-0000-0000-00003D000000}"/>
    <cellStyle name="Percent [2]" xfId="63" xr:uid="{00000000-0005-0000-0000-00003E000000}"/>
    <cellStyle name="Percent_#6 Temps &amp; Contractors" xfId="64" xr:uid="{00000000-0005-0000-0000-00003F000000}"/>
    <cellStyle name="PrePop Currency (0)" xfId="65" xr:uid="{00000000-0005-0000-0000-000040000000}"/>
    <cellStyle name="PrePop Currency (2)" xfId="66" xr:uid="{00000000-0005-0000-0000-000041000000}"/>
    <cellStyle name="PrePop Units (0)" xfId="67" xr:uid="{00000000-0005-0000-0000-000042000000}"/>
    <cellStyle name="PrePop Units (1)" xfId="68" xr:uid="{00000000-0005-0000-0000-000043000000}"/>
    <cellStyle name="PrePop Units (2)" xfId="69" xr:uid="{00000000-0005-0000-0000-000044000000}"/>
    <cellStyle name="price" xfId="70" xr:uid="{00000000-0005-0000-0000-000045000000}"/>
    <cellStyle name="revised" xfId="71" xr:uid="{00000000-0005-0000-0000-000046000000}"/>
    <cellStyle name="section" xfId="72" xr:uid="{00000000-0005-0000-0000-000047000000}"/>
    <cellStyle name="Text Indent A" xfId="73" xr:uid="{00000000-0005-0000-0000-000048000000}"/>
    <cellStyle name="Text Indent B" xfId="74" xr:uid="{00000000-0005-0000-0000-000049000000}"/>
    <cellStyle name="Text Indent C" xfId="75" xr:uid="{00000000-0005-0000-0000-00004A000000}"/>
    <cellStyle name="title" xfId="76" xr:uid="{00000000-0005-0000-0000-00004B000000}"/>
    <cellStyle name="Virg・ [0]_RESULTS" xfId="77" xr:uid="{00000000-0005-0000-0000-00004C000000}"/>
    <cellStyle name="Virg・_RESULTS" xfId="78" xr:uid="{00000000-0005-0000-0000-00004D000000}"/>
    <cellStyle name="アクセント 1" xfId="79" builtinId="29" customBuiltin="1"/>
    <cellStyle name="アクセント 2" xfId="80" builtinId="33" customBuiltin="1"/>
    <cellStyle name="アクセント 3" xfId="81" builtinId="37" customBuiltin="1"/>
    <cellStyle name="アクセント 4" xfId="82" builtinId="41" customBuiltin="1"/>
    <cellStyle name="アクセント 5" xfId="83" builtinId="45" customBuiltin="1"/>
    <cellStyle name="アクセント 6" xfId="84" builtinId="49" customBuiltin="1"/>
    <cellStyle name="タイトル" xfId="85" builtinId="15" customBuiltin="1"/>
    <cellStyle name="チェック セル" xfId="86" builtinId="23" customBuiltin="1"/>
    <cellStyle name="どちらでもない" xfId="87" builtinId="28" customBuiltin="1"/>
    <cellStyle name="ﾄ褊褂燾・[0]_PERSONAL" xfId="88" xr:uid="{00000000-0005-0000-0000-000057000000}"/>
    <cellStyle name="ﾄ褊褂燾饑PERSONAL" xfId="89" xr:uid="{00000000-0005-0000-0000-000058000000}"/>
    <cellStyle name="パーセント 2" xfId="123" xr:uid="{00000000-0005-0000-0000-000059000000}"/>
    <cellStyle name="ﾎ磊隆_PERSONAL" xfId="90" xr:uid="{00000000-0005-0000-0000-00005A000000}"/>
    <cellStyle name="メモ" xfId="91" builtinId="10" customBuiltin="1"/>
    <cellStyle name="ﾔ竟瑙糺・[0]_PERSONAL" xfId="92" xr:uid="{00000000-0005-0000-0000-00005C000000}"/>
    <cellStyle name="ﾔ竟瑙糺饑PERSONAL" xfId="93" xr:uid="{00000000-0005-0000-0000-00005D000000}"/>
    <cellStyle name="リンク セル" xfId="94" builtinId="24" customBuiltin="1"/>
    <cellStyle name="悪い" xfId="95" builtinId="27" customBuiltin="1"/>
    <cellStyle name="計算" xfId="96" builtinId="22" customBuiltin="1"/>
    <cellStyle name="警告文" xfId="97" builtinId="11" customBuiltin="1"/>
    <cellStyle name="桁区切り" xfId="98" builtinId="6"/>
    <cellStyle name="桁区切り 2 2 5" xfId="117" xr:uid="{00000000-0005-0000-0000-000063000000}"/>
    <cellStyle name="見出し 1" xfId="99" builtinId="16" customBuiltin="1"/>
    <cellStyle name="見出し 2" xfId="100" builtinId="17" customBuiltin="1"/>
    <cellStyle name="見出し 3" xfId="101" builtinId="18" customBuiltin="1"/>
    <cellStyle name="見出し 4" xfId="102" builtinId="19" customBuiltin="1"/>
    <cellStyle name="集計" xfId="103" builtinId="25" customBuiltin="1"/>
    <cellStyle name="出力" xfId="104" builtinId="21" customBuiltin="1"/>
    <cellStyle name="上の原" xfId="105" xr:uid="{00000000-0005-0000-0000-00006B000000}"/>
    <cellStyle name="数量計算" xfId="106" xr:uid="{00000000-0005-0000-0000-00006C000000}"/>
    <cellStyle name="説明文" xfId="107" builtinId="53" customBuiltin="1"/>
    <cellStyle name="通浦 [0.00]_laroux" xfId="108" xr:uid="{00000000-0005-0000-0000-00006E000000}"/>
    <cellStyle name="通浦_laroux" xfId="109" xr:uid="{00000000-0005-0000-0000-00006F000000}"/>
    <cellStyle name="土木断面" xfId="110" xr:uid="{00000000-0005-0000-0000-000070000000}"/>
    <cellStyle name="入力" xfId="111" builtinId="20" customBuiltin="1"/>
    <cellStyle name="標準" xfId="0" builtinId="0"/>
    <cellStyle name="標準 2" xfId="124" xr:uid="{00000000-0005-0000-0000-000073000000}"/>
    <cellStyle name="標準 4 2" xfId="116" xr:uid="{00000000-0005-0000-0000-000074000000}"/>
    <cellStyle name="標準 7" xfId="118" xr:uid="{00000000-0005-0000-0000-000075000000}"/>
    <cellStyle name="標準_06-2 本名（変）中央ポンプ室ポンプ他改良工事複合単価（電気）" xfId="121" xr:uid="{00000000-0005-0000-0000-000077000000}"/>
    <cellStyle name="標準_関連撤去代価表" xfId="122" xr:uid="{00000000-0005-0000-0000-000078000000}"/>
    <cellStyle name="標準_見積比較表Ⅱ" xfId="119" xr:uid="{00000000-0005-0000-0000-000079000000}"/>
    <cellStyle name="標準_新設配管複合単価（春日部）1217" xfId="115" xr:uid="{00000000-0005-0000-0000-00007A000000}"/>
    <cellStyle name="標準_比較表" xfId="120" xr:uid="{00000000-0005-0000-0000-00007B000000}"/>
    <cellStyle name="標準1" xfId="112" xr:uid="{00000000-0005-0000-0000-00007C000000}"/>
    <cellStyle name="未定義" xfId="113" xr:uid="{00000000-0005-0000-0000-00007D000000}"/>
    <cellStyle name="良い" xfId="114" builtinId="26" customBuiltin="1"/>
  </cellStyles>
  <dxfs count="2"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V02\&#37117;&#24066;&#35336;&#30011;&#35506;\WINDOWS\&#65411;&#65438;&#65405;&#65400;&#65412;&#65391;&#65420;&#65439;\&#22303;&#23627;\&#26410;&#26469;&#39208;&#38306;&#20418;\&#22793;&#26356;&#38306;&#20418;\&#26412;&#20307;&#28187;&#38989;&#26360;&#243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gaidenkisetsubisekkei-my.sharepoint.com/LS-XL538/share/H11&#35373;&#35336;/&#22823;&#37326;&#35211;&#26449;/&#37197;&#27700;&#27744;&#25968;&#3732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S-XL59A\share\H11&#35373;&#35336;\&#22823;&#37326;&#35211;&#26449;\&#37197;&#27700;&#27744;&#25968;&#3732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LLADE\&#37117;&#24066;&#35336;&#30011;&#35506;\&#26045;&#35373;&#24314;&#31689;\&#65424;&#65428;&#65403;&#65438;&#65436;\&#32076;&#36027;&#31639;&#20986;\H10&#23398;&#26657;&#25945;&#32946;&#35506;\&#20307;&#32946;&#39208;&#25913;&#20462;\&#21336;&#20385;&#65306;&#38651;&#2767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gaidenkisetsubisekkei-my.sharepoint.com/LS-XL538/share/&#36039;&#26009;XLS/excel/data01/&#20966;&#29702;&#22580;&#8470;1/&#21512;&#31639;&#32076;&#2102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S-XL59A\share\&#36039;&#26009;XLS\excel\data01\&#20966;&#29702;&#22580;&#8470;1\&#21512;&#31639;&#32076;&#2102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00266\common\Common\&#24314;&#35373;&#30465;&#35443;&#32048;&#35211;&#31309;\&#23696;&#38428;&#30476;%20&#21644;&#33391;&#26449;%20&#30000;&#24179;&#37197;&#27700;&#27744;\&#31309;&#31639;&#21407;&#31295;\&#20195;&#20385;&#22522;&#2641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3100C\&#20849;&#26377;\Jkouno\C\My%20Documents\&#21407;&#26412;\&#34920;&#32025;&#12288;&#21407;&#26412;\&#12381;&#12398;&#20182;\&#35373;&#35336;&#26360;&#32244;&#32722;\UNNPA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494;&#23713;\PROJECT\&#26494;&#23713;\project\&#26356;&#22516;&#24066;\H11&#31282;&#33655;&#23665;\&#35373;&#35336;&#26360;\&#12488;&#12452;&#12524;&#26847;&#35373;&#35336;&#26360;00.1.2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A516V\&#24314;&#35373;&#20418;(FULL)\&#19968;&#26178;&#20445;&#31649;\&#21029;&#25152;&#22243;&#22320;\A&#21495;&#26847;\&#21029;&#25152;&#32076;&#3602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tou_y\d\Ymatui\D\&#24179;&#25104;&#65297;&#65298;&#24180;&#24230;&#38263;&#22338;&#30010;\&#38263;&#22338;&#30010;\&#38263;&#22338;&#30010;&#65288;&#37197;&#31649;&#65289;\&#35373;&#35336;&#26360;\&#65297;&#65296;&#24037;&#21306;\10-&#24037;&#21306;&#35373;&#35336;&#2636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-sv1\050%20&#28040;&#38450;&#38450;&#28797;&#35506;\Users\Shared\work\BOOTCAMP%20WORK\&#26481;&#24481;&#24066;&#24314;&#31689;&#30456;&#35527;&#21729;&#26989;&#21209;\R03\03-08&#22320;&#29987;&#22320;&#28040;&#36009;&#22770;&#26045;&#35373;\08&#22320;&#29987;&#36009;&#20419;&#26045;&#35373;&#24037;&#20107;&#36027;&#27010;&#31639;&#20869;&#35379;&#2636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zuki-toshiyuki\Documents\JOB\H31\31-4&#32784;&#38663;&#24615;&#38450;&#28779;&#27700;&#27133;&#26032;&#35373;&#24037;&#20107;02\201906&#38450;&#28779;&#27700;&#27133;&#22823;&#26085;&#21521;\&#22823;&#26085;&#21521;&#32784;&#38663;&#24615;&#36015;&#27700;&#27133;&#26032;&#35373;&#24037;&#20107;&#20869;&#35379;&#26360;062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gaidenkisetsubisekkei-my.sharepoint.com/LS-XL538/share/Documents%20and%20Settings/&#28165;&#27700;/&#12487;&#12473;&#12463;&#12488;&#12483;&#12503;/&#28165;&#27700;&#24517;&#35201;&#65420;&#65387;&#65433;&#65408;&#65438;&#65392;/&#20309;&#12391;&#12418;&#12363;&#12435;&#12391;&#12418;/&#35336;&#31639;&#26360;/&#32102;&#27700;&#26412;&#31649;&#36899;&#32097;&#24037;&#2010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S-XL59A\share\Documents%20and%20Settings\&#28165;&#27700;\&#12487;&#12473;&#12463;&#12488;&#12483;&#12503;\&#28165;&#27700;&#24517;&#35201;&#65420;&#65387;&#65433;&#65408;&#65438;&#65392;\&#20309;&#12391;&#12418;&#12363;&#12435;&#12391;&#12418;\&#35336;&#31639;&#26360;\&#32102;&#27700;&#26412;&#31649;&#36899;&#32097;&#24037;&#2010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SHINA\&#23455;&#26045;&#26989;&#21209;&#65420;&#65383;&#65394;&#65433;\WINDOWS\&#65411;&#65438;&#65405;&#65400;&#65412;&#65391;&#65420;&#65439;\0227&#12469;&#12531;&#12500;&#12450;&#26494;&#26412;\02&#12469;&#12531;&#12500;&#12450;&#26494;&#26412;&#24314;&#31689;&#20869;&#3537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38651;&#27671;&#36039;&#26009;&#35336;&#31639;&#34920;\&#20869;&#35379;&#26360;&#36039;&#26009;\&#20869;&#35379;&#26360;&#27161;&#28310;&#20351;&#29992;&#26360;&#24335;(&#21336;&#20385;&#12399;&#21452;&#3489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台帳"/>
      <sheetName val="施行伺"/>
      <sheetName val="請負人"/>
      <sheetName val="予定額"/>
      <sheetName val="入札通知"/>
      <sheetName val="見積通知"/>
      <sheetName val="契約伺"/>
      <sheetName val="入札経過書"/>
      <sheetName val="監督員"/>
      <sheetName val="検査伺"/>
      <sheetName val="復命書１"/>
      <sheetName val="復命書２"/>
      <sheetName val="復命書３"/>
      <sheetName val="選定委託"/>
      <sheetName val="選定資料"/>
      <sheetName val="条件"/>
      <sheetName val="諸経費計算"/>
      <sheetName val="鏡"/>
      <sheetName val="経費内訳"/>
      <sheetName val="工事費内訳"/>
      <sheetName val="特例加算"/>
      <sheetName val="諸経費計算 (2)"/>
      <sheetName val="Sheet3"/>
    </sheetNames>
    <sheetDataSet>
      <sheetData sheetId="0">
        <row r="1">
          <cell r="A1" t="str">
            <v>課名</v>
          </cell>
          <cell r="B1" t="str">
            <v>児童課</v>
          </cell>
        </row>
        <row r="2">
          <cell r="A2" t="str">
            <v>工事・業務番号</v>
          </cell>
          <cell r="B2">
            <v>1000</v>
          </cell>
        </row>
        <row r="3">
          <cell r="A3" t="str">
            <v>年度</v>
          </cell>
          <cell r="B3">
            <v>11</v>
          </cell>
        </row>
        <row r="5">
          <cell r="A5" t="str">
            <v>工事ＯＲ業務</v>
          </cell>
          <cell r="B5" t="str">
            <v>工事</v>
          </cell>
          <cell r="G5" t="str">
            <v>施工伺実施時に記入</v>
          </cell>
        </row>
        <row r="6">
          <cell r="A6" t="str">
            <v>事業名</v>
          </cell>
          <cell r="B6" t="str">
            <v>平成１２年度佐久市平根児童館建設工事</v>
          </cell>
        </row>
        <row r="7">
          <cell r="A7" t="str">
            <v>箇所名       　 　</v>
          </cell>
          <cell r="B7" t="str">
            <v>佐久市大字上平尾９５３－１</v>
          </cell>
        </row>
        <row r="8">
          <cell r="A8" t="str">
            <v>監督員</v>
          </cell>
          <cell r="B8" t="str">
            <v>土屋俊重</v>
          </cell>
        </row>
        <row r="9">
          <cell r="A9" t="str">
            <v>副監督員</v>
          </cell>
          <cell r="B9" t="str">
            <v>土屋　孝</v>
          </cell>
        </row>
        <row r="10">
          <cell r="A10" t="str">
            <v>契約方法</v>
          </cell>
          <cell r="B10" t="str">
            <v>(1)指名競争入札</v>
          </cell>
        </row>
        <row r="11">
          <cell r="A11" t="str">
            <v>予算科目</v>
          </cell>
          <cell r="B11" t="str">
            <v>３．２．３．３．１５．２．１</v>
          </cell>
        </row>
        <row r="12">
          <cell r="A12" t="str">
            <v>当初事業概要</v>
          </cell>
          <cell r="B12" t="str">
            <v>木造平屋建てカラー鋼板葺き</v>
          </cell>
        </row>
        <row r="13">
          <cell r="B13" t="str">
            <v>建築面積２９４．３㎡</v>
          </cell>
        </row>
        <row r="14">
          <cell r="B14" t="str">
            <v>延べ面積２８９．１９㎡</v>
          </cell>
        </row>
        <row r="16">
          <cell r="A16" t="str">
            <v>完成期限=工期終</v>
          </cell>
          <cell r="B16">
            <v>36875</v>
          </cell>
        </row>
        <row r="17">
          <cell r="A17" t="str">
            <v>入札日</v>
          </cell>
          <cell r="B17">
            <v>36746</v>
          </cell>
        </row>
        <row r="18">
          <cell r="A18" t="str">
            <v>入札時間</v>
          </cell>
          <cell r="B18" t="str">
            <v>午後１　時３０分</v>
          </cell>
        </row>
        <row r="19">
          <cell r="A19" t="str">
            <v>場所 　　</v>
          </cell>
          <cell r="B19" t="str">
            <v>市役所 ８階大会議室</v>
          </cell>
        </row>
        <row r="20">
          <cell r="A20" t="str">
            <v>設計額(税込)</v>
          </cell>
          <cell r="B20">
            <v>79033500</v>
          </cell>
        </row>
        <row r="21">
          <cell r="A21" t="str">
            <v>契約保証の方法</v>
          </cell>
          <cell r="B21" t="str">
            <v>金銭的保証</v>
          </cell>
        </row>
        <row r="22">
          <cell r="A22" t="str">
            <v>入札執行者</v>
          </cell>
          <cell r="B22" t="str">
            <v>監理課長</v>
          </cell>
        </row>
        <row r="24">
          <cell r="A24" t="str">
            <v>請負人住所    　</v>
          </cell>
          <cell r="B24" t="str">
            <v>佐久市大字取出町４５０－５</v>
          </cell>
          <cell r="G24" t="str">
            <v>契約時に記入</v>
          </cell>
        </row>
        <row r="25">
          <cell r="A25" t="str">
            <v>請負会社</v>
          </cell>
          <cell r="B25" t="str">
            <v>株式会社　安井建設</v>
          </cell>
        </row>
        <row r="26">
          <cell r="A26" t="str">
            <v>請負人氏名</v>
          </cell>
          <cell r="B26" t="str">
            <v>代表取締役 安井　英二</v>
          </cell>
        </row>
        <row r="27">
          <cell r="A27" t="str">
            <v>契約額</v>
          </cell>
          <cell r="B27">
            <v>420000</v>
          </cell>
        </row>
        <row r="28">
          <cell r="A28" t="str">
            <v>契約日　　　　</v>
          </cell>
          <cell r="B28">
            <v>36588</v>
          </cell>
        </row>
        <row r="29">
          <cell r="A29" t="str">
            <v>工期初め</v>
          </cell>
          <cell r="B29">
            <v>36588</v>
          </cell>
        </row>
        <row r="31">
          <cell r="A31" t="str">
            <v>変更契約日</v>
          </cell>
          <cell r="B31">
            <v>36434</v>
          </cell>
          <cell r="G31" t="str">
            <v>変更ある時のみ記入</v>
          </cell>
        </row>
        <row r="32">
          <cell r="A32" t="str">
            <v>変更契約額（増減）</v>
          </cell>
          <cell r="B32">
            <v>0</v>
          </cell>
        </row>
        <row r="33">
          <cell r="A33" t="str">
            <v>変更契約額（総額）</v>
          </cell>
          <cell r="B33">
            <v>0</v>
          </cell>
        </row>
        <row r="34">
          <cell r="A34" t="str">
            <v>変更工期(終)</v>
          </cell>
        </row>
        <row r="35">
          <cell r="A35" t="str">
            <v>変更事業概要</v>
          </cell>
          <cell r="B35" t="str">
            <v>鉄骨階段Ｗ＝１２００１基新設</v>
          </cell>
        </row>
        <row r="40">
          <cell r="A40" t="str">
            <v>検査員</v>
          </cell>
          <cell r="B40" t="str">
            <v>臼田純武</v>
          </cell>
          <cell r="G40" t="str">
            <v>しゅん工時に記入</v>
          </cell>
        </row>
        <row r="41">
          <cell r="A41" t="str">
            <v>立会人</v>
          </cell>
          <cell r="B41" t="str">
            <v>土屋俊重</v>
          </cell>
        </row>
        <row r="42">
          <cell r="A42" t="str">
            <v>しゅん工日  　　</v>
          </cell>
          <cell r="B42">
            <v>36606</v>
          </cell>
        </row>
        <row r="43">
          <cell r="A43" t="str">
            <v>検査日</v>
          </cell>
          <cell r="B43">
            <v>36608</v>
          </cell>
        </row>
        <row r="44">
          <cell r="A44" t="str">
            <v>復命日</v>
          </cell>
          <cell r="B44">
            <v>36608</v>
          </cell>
        </row>
        <row r="45">
          <cell r="A45" t="str">
            <v>支払い日</v>
          </cell>
          <cell r="B45">
            <v>36644</v>
          </cell>
        </row>
        <row r="47">
          <cell r="A47" t="str">
            <v>路線名</v>
          </cell>
          <cell r="G47" t="str">
            <v>上記以外のデータ</v>
          </cell>
        </row>
        <row r="48">
          <cell r="A48" t="str">
            <v>工種</v>
          </cell>
        </row>
        <row r="49">
          <cell r="A49" t="str">
            <v>補助区分</v>
          </cell>
        </row>
        <row r="50">
          <cell r="A50" t="str">
            <v>地区名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水池造成"/>
      <sheetName val="配水池築造"/>
    </sheetNames>
    <sheetDataSet>
      <sheetData sheetId="0"/>
      <sheetData sheetId="1">
        <row r="45">
          <cell r="B45" t="str">
            <v>/RNC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水池造成"/>
      <sheetName val="配水池築造"/>
    </sheetNames>
    <sheetDataSet>
      <sheetData sheetId="0"/>
      <sheetData sheetId="1">
        <row r="45">
          <cell r="B45" t="str">
            <v>/RNC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照明"/>
      <sheetName val="弱電機器"/>
      <sheetName val="Sheet1"/>
      <sheetName val="盤類"/>
      <sheetName val="XXXXXX"/>
      <sheetName val="表紙"/>
      <sheetName val="大総括 "/>
      <sheetName val="建築総括 "/>
      <sheetName val="管理・普通教室棟"/>
      <sheetName val="普通教室棟1"/>
      <sheetName val="渡り廊下"/>
      <sheetName val="普通教室棟"/>
      <sheetName val="拾い書（管理・普通）"/>
      <sheetName val="拾い書（普通）"/>
      <sheetName val="拾い書（渡り廊下） "/>
      <sheetName val="管理棟外階段"/>
      <sheetName val="特別棟外階段"/>
      <sheetName val="ケーブル移設工事"/>
      <sheetName val="飛散防止フィルム工事"/>
      <sheetName val="飛散防止フィルム（予備）"/>
      <sheetName val="屋内運動場"/>
      <sheetName val="代価"/>
      <sheetName val="ﾊﾞｯｸﾃﾞｰﾀ"/>
      <sheetName val="配水池築造"/>
      <sheetName val="C"/>
    </sheetNames>
    <sheetDataSet>
      <sheetData sheetId="0">
        <row r="56">
          <cell r="U56" t="str">
            <v>/C</v>
          </cell>
          <cell r="W56" t="str">
            <v>/RE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合算経費"/>
    </sheetNames>
    <sheetDataSet>
      <sheetData sheetId="0">
        <row r="18">
          <cell r="S18">
            <v>0</v>
          </cell>
        </row>
        <row r="20">
          <cell r="S20" t="str">
            <v xml:space="preserve">    ・・・</v>
          </cell>
        </row>
        <row r="22">
          <cell r="S22" t="str">
            <v xml:space="preserve">    ・・・</v>
          </cell>
        </row>
        <row r="24">
          <cell r="S24" t="str">
            <v xml:space="preserve">    ・・・</v>
          </cell>
        </row>
        <row r="28">
          <cell r="S28" t="str">
            <v xml:space="preserve">    ・・・</v>
          </cell>
        </row>
        <row r="42">
          <cell r="S42">
            <v>0</v>
          </cell>
        </row>
        <row r="44">
          <cell r="S44">
            <v>0</v>
          </cell>
        </row>
        <row r="50">
          <cell r="S50">
            <v>0</v>
          </cell>
        </row>
        <row r="54">
          <cell r="S54">
            <v>0</v>
          </cell>
        </row>
        <row r="56">
          <cell r="S56">
            <v>0</v>
          </cell>
        </row>
        <row r="58">
          <cell r="S58">
            <v>0</v>
          </cell>
        </row>
        <row r="90">
          <cell r="S90">
            <v>39769000</v>
          </cell>
        </row>
        <row r="92">
          <cell r="S92">
            <v>11561000</v>
          </cell>
        </row>
        <row r="94">
          <cell r="S94">
            <v>421000</v>
          </cell>
        </row>
        <row r="96">
          <cell r="S96">
            <v>182000</v>
          </cell>
        </row>
        <row r="100">
          <cell r="S100" t="str">
            <v xml:space="preserve">    ・・・</v>
          </cell>
        </row>
        <row r="114">
          <cell r="S114">
            <v>1242000</v>
          </cell>
        </row>
        <row r="116">
          <cell r="S116">
            <v>10588000</v>
          </cell>
        </row>
        <row r="122">
          <cell r="S122">
            <v>15187000</v>
          </cell>
        </row>
        <row r="126">
          <cell r="S126">
            <v>8753000</v>
          </cell>
        </row>
        <row r="128">
          <cell r="S128">
            <v>0</v>
          </cell>
        </row>
        <row r="130">
          <cell r="S130">
            <v>1825000</v>
          </cell>
        </row>
        <row r="162">
          <cell r="S162">
            <v>0</v>
          </cell>
        </row>
        <row r="164">
          <cell r="S164" t="str">
            <v xml:space="preserve">    ・・・</v>
          </cell>
        </row>
        <row r="166">
          <cell r="S166" t="str">
            <v xml:space="preserve">    ・・・</v>
          </cell>
        </row>
        <row r="168">
          <cell r="S168" t="str">
            <v xml:space="preserve">    ・・・</v>
          </cell>
        </row>
        <row r="172">
          <cell r="S172" t="str">
            <v xml:space="preserve">    ・・・</v>
          </cell>
        </row>
        <row r="186">
          <cell r="S186">
            <v>0</v>
          </cell>
        </row>
        <row r="188">
          <cell r="S188">
            <v>0</v>
          </cell>
        </row>
        <row r="194">
          <cell r="S194">
            <v>0</v>
          </cell>
        </row>
        <row r="198">
          <cell r="S198">
            <v>0</v>
          </cell>
        </row>
        <row r="200">
          <cell r="S200">
            <v>0</v>
          </cell>
        </row>
        <row r="202">
          <cell r="S202">
            <v>0</v>
          </cell>
        </row>
        <row r="306">
          <cell r="S306">
            <v>39769000</v>
          </cell>
        </row>
        <row r="308">
          <cell r="S308">
            <v>11561000</v>
          </cell>
        </row>
        <row r="310">
          <cell r="S310">
            <v>421000</v>
          </cell>
        </row>
        <row r="312">
          <cell r="S312">
            <v>182000</v>
          </cell>
        </row>
        <row r="316">
          <cell r="S316" t="str">
            <v xml:space="preserve">    ・・・</v>
          </cell>
        </row>
        <row r="330">
          <cell r="S330">
            <v>1242000</v>
          </cell>
        </row>
        <row r="332">
          <cell r="S332">
            <v>10588000</v>
          </cell>
        </row>
        <row r="338">
          <cell r="S338">
            <v>15187000</v>
          </cell>
        </row>
        <row r="342">
          <cell r="S342">
            <v>8753000</v>
          </cell>
        </row>
        <row r="344">
          <cell r="S344">
            <v>0</v>
          </cell>
        </row>
        <row r="346">
          <cell r="S346">
            <v>1825000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合算経費"/>
    </sheetNames>
    <sheetDataSet>
      <sheetData sheetId="0">
        <row r="18">
          <cell r="S18">
            <v>0</v>
          </cell>
        </row>
        <row r="20">
          <cell r="S20" t="str">
            <v xml:space="preserve">    ・・・</v>
          </cell>
        </row>
        <row r="22">
          <cell r="S22" t="str">
            <v xml:space="preserve">    ・・・</v>
          </cell>
        </row>
        <row r="24">
          <cell r="S24" t="str">
            <v xml:space="preserve">    ・・・</v>
          </cell>
        </row>
        <row r="28">
          <cell r="S28" t="str">
            <v xml:space="preserve">    ・・・</v>
          </cell>
        </row>
        <row r="42">
          <cell r="S42">
            <v>0</v>
          </cell>
        </row>
        <row r="44">
          <cell r="S44">
            <v>0</v>
          </cell>
        </row>
        <row r="50">
          <cell r="S50">
            <v>0</v>
          </cell>
        </row>
        <row r="54">
          <cell r="S54">
            <v>0</v>
          </cell>
        </row>
        <row r="56">
          <cell r="S56">
            <v>0</v>
          </cell>
        </row>
        <row r="58">
          <cell r="S58">
            <v>0</v>
          </cell>
        </row>
        <row r="90">
          <cell r="S90">
            <v>39769000</v>
          </cell>
        </row>
        <row r="92">
          <cell r="S92">
            <v>11561000</v>
          </cell>
        </row>
        <row r="94">
          <cell r="S94">
            <v>421000</v>
          </cell>
        </row>
        <row r="96">
          <cell r="S96">
            <v>182000</v>
          </cell>
        </row>
        <row r="100">
          <cell r="S100" t="str">
            <v xml:space="preserve">    ・・・</v>
          </cell>
        </row>
        <row r="114">
          <cell r="S114">
            <v>1242000</v>
          </cell>
        </row>
        <row r="116">
          <cell r="S116">
            <v>10588000</v>
          </cell>
        </row>
        <row r="122">
          <cell r="S122">
            <v>15187000</v>
          </cell>
        </row>
        <row r="126">
          <cell r="S126">
            <v>8753000</v>
          </cell>
        </row>
        <row r="128">
          <cell r="S128">
            <v>0</v>
          </cell>
        </row>
        <row r="130">
          <cell r="S130">
            <v>1825000</v>
          </cell>
        </row>
        <row r="162">
          <cell r="S162">
            <v>0</v>
          </cell>
        </row>
        <row r="164">
          <cell r="S164" t="str">
            <v xml:space="preserve">    ・・・</v>
          </cell>
        </row>
        <row r="166">
          <cell r="S166" t="str">
            <v xml:space="preserve">    ・・・</v>
          </cell>
        </row>
        <row r="168">
          <cell r="S168" t="str">
            <v xml:space="preserve">    ・・・</v>
          </cell>
        </row>
        <row r="172">
          <cell r="S172" t="str">
            <v xml:space="preserve">    ・・・</v>
          </cell>
        </row>
        <row r="186">
          <cell r="S186">
            <v>0</v>
          </cell>
        </row>
        <row r="188">
          <cell r="S188">
            <v>0</v>
          </cell>
        </row>
        <row r="194">
          <cell r="S194">
            <v>0</v>
          </cell>
        </row>
        <row r="198">
          <cell r="S198">
            <v>0</v>
          </cell>
        </row>
        <row r="200">
          <cell r="S200">
            <v>0</v>
          </cell>
        </row>
        <row r="202">
          <cell r="S202">
            <v>0</v>
          </cell>
        </row>
        <row r="306">
          <cell r="S306">
            <v>39769000</v>
          </cell>
        </row>
        <row r="308">
          <cell r="S308">
            <v>11561000</v>
          </cell>
        </row>
        <row r="310">
          <cell r="S310">
            <v>421000</v>
          </cell>
        </row>
        <row r="312">
          <cell r="S312">
            <v>182000</v>
          </cell>
        </row>
        <row r="316">
          <cell r="S316" t="str">
            <v xml:space="preserve">    ・・・</v>
          </cell>
        </row>
        <row r="330">
          <cell r="S330">
            <v>1242000</v>
          </cell>
        </row>
        <row r="332">
          <cell r="S332">
            <v>10588000</v>
          </cell>
        </row>
        <row r="338">
          <cell r="S338">
            <v>15187000</v>
          </cell>
        </row>
        <row r="342">
          <cell r="S342">
            <v>8753000</v>
          </cell>
        </row>
        <row r="344">
          <cell r="S344">
            <v>0</v>
          </cell>
        </row>
        <row r="346">
          <cell r="S346">
            <v>1825000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KATMP"/>
      <sheetName val="新規代価作成場所"/>
    </sheetNames>
    <sheetDataSet>
      <sheetData sheetId="0">
        <row r="4">
          <cell r="D4">
            <v>20600</v>
          </cell>
        </row>
        <row r="8">
          <cell r="D8">
            <v>37300</v>
          </cell>
        </row>
        <row r="17">
          <cell r="D17">
            <v>33000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"/>
      <sheetName val="料金ﾃﾞｰﾀ"/>
    </sheetNames>
    <sheetDataSet>
      <sheetData sheetId="0"/>
      <sheetData sheetId="1">
        <row r="2">
          <cell r="B2" t="str">
            <v>Ｌ</v>
          </cell>
          <cell r="C2">
            <v>1</v>
          </cell>
          <cell r="D2">
            <v>2</v>
          </cell>
          <cell r="E2">
            <v>3</v>
          </cell>
          <cell r="F2">
            <v>4</v>
          </cell>
          <cell r="G2">
            <v>4.5</v>
          </cell>
          <cell r="H2">
            <v>5</v>
          </cell>
          <cell r="I2">
            <v>6</v>
          </cell>
          <cell r="J2">
            <v>7</v>
          </cell>
          <cell r="K2">
            <v>8</v>
          </cell>
          <cell r="L2">
            <v>10</v>
          </cell>
          <cell r="M2">
            <v>11</v>
          </cell>
          <cell r="N2">
            <v>12</v>
          </cell>
          <cell r="O2">
            <v>13</v>
          </cell>
          <cell r="P2">
            <v>14</v>
          </cell>
          <cell r="Q2">
            <v>15</v>
          </cell>
          <cell r="R2">
            <v>16</v>
          </cell>
          <cell r="S2">
            <v>17</v>
          </cell>
          <cell r="T2">
            <v>18</v>
          </cell>
          <cell r="U2">
            <v>19</v>
          </cell>
          <cell r="V2">
            <v>20</v>
          </cell>
          <cell r="W2">
            <v>21</v>
          </cell>
          <cell r="X2">
            <v>22</v>
          </cell>
          <cell r="Y2">
            <v>23</v>
          </cell>
          <cell r="Z2">
            <v>24</v>
          </cell>
          <cell r="AA2">
            <v>25</v>
          </cell>
        </row>
        <row r="3">
          <cell r="B3">
            <v>10</v>
          </cell>
          <cell r="C3">
            <v>5030</v>
          </cell>
          <cell r="D3">
            <v>7420</v>
          </cell>
          <cell r="E3">
            <v>8600</v>
          </cell>
          <cell r="F3">
            <v>9430</v>
          </cell>
          <cell r="G3">
            <v>10400</v>
          </cell>
          <cell r="H3">
            <v>10400</v>
          </cell>
          <cell r="I3">
            <v>11250</v>
          </cell>
          <cell r="J3">
            <v>15210</v>
          </cell>
          <cell r="K3">
            <v>15210</v>
          </cell>
          <cell r="L3">
            <v>17250</v>
          </cell>
          <cell r="M3">
            <v>18500</v>
          </cell>
          <cell r="N3">
            <v>18500</v>
          </cell>
          <cell r="O3">
            <v>20510</v>
          </cell>
          <cell r="P3">
            <v>20510</v>
          </cell>
          <cell r="Q3">
            <v>22520</v>
          </cell>
          <cell r="R3">
            <v>22520</v>
          </cell>
          <cell r="S3">
            <v>24530</v>
          </cell>
          <cell r="T3">
            <v>24530</v>
          </cell>
          <cell r="U3">
            <v>26540</v>
          </cell>
          <cell r="V3">
            <v>26540</v>
          </cell>
          <cell r="W3">
            <v>28550</v>
          </cell>
          <cell r="X3">
            <v>28550</v>
          </cell>
          <cell r="Y3">
            <v>30560</v>
          </cell>
          <cell r="Z3">
            <v>30560</v>
          </cell>
          <cell r="AA3">
            <v>32570</v>
          </cell>
        </row>
        <row r="4">
          <cell r="B4">
            <v>20</v>
          </cell>
          <cell r="C4">
            <v>8420</v>
          </cell>
          <cell r="D4">
            <v>9390</v>
          </cell>
          <cell r="E4">
            <v>10460</v>
          </cell>
          <cell r="F4">
            <v>11570</v>
          </cell>
          <cell r="G4">
            <v>12620</v>
          </cell>
          <cell r="H4">
            <v>12620</v>
          </cell>
          <cell r="I4">
            <v>13640</v>
          </cell>
          <cell r="J4">
            <v>15210</v>
          </cell>
          <cell r="K4">
            <v>15210</v>
          </cell>
          <cell r="L4">
            <v>17250</v>
          </cell>
          <cell r="M4">
            <v>18500</v>
          </cell>
          <cell r="N4">
            <v>18500</v>
          </cell>
          <cell r="O4">
            <v>20510</v>
          </cell>
          <cell r="P4">
            <v>20510</v>
          </cell>
          <cell r="Q4">
            <v>22520</v>
          </cell>
          <cell r="R4">
            <v>22520</v>
          </cell>
          <cell r="S4">
            <v>24530</v>
          </cell>
          <cell r="T4">
            <v>24530</v>
          </cell>
          <cell r="U4">
            <v>26540</v>
          </cell>
          <cell r="V4">
            <v>26540</v>
          </cell>
          <cell r="W4">
            <v>28550</v>
          </cell>
          <cell r="X4">
            <v>28550</v>
          </cell>
          <cell r="Y4">
            <v>30560</v>
          </cell>
          <cell r="Z4">
            <v>30560</v>
          </cell>
          <cell r="AA4">
            <v>32570</v>
          </cell>
        </row>
        <row r="5">
          <cell r="B5">
            <v>30</v>
          </cell>
          <cell r="C5">
            <v>9910</v>
          </cell>
          <cell r="D5">
            <v>11030</v>
          </cell>
          <cell r="E5">
            <v>12160</v>
          </cell>
          <cell r="F5">
            <v>13420</v>
          </cell>
          <cell r="G5">
            <v>14630</v>
          </cell>
          <cell r="H5">
            <v>14630</v>
          </cell>
          <cell r="I5">
            <v>15850</v>
          </cell>
          <cell r="J5">
            <v>17720</v>
          </cell>
          <cell r="K5">
            <v>17720</v>
          </cell>
          <cell r="L5">
            <v>20150</v>
          </cell>
          <cell r="M5">
            <v>21410</v>
          </cell>
          <cell r="N5">
            <v>21410</v>
          </cell>
          <cell r="O5">
            <v>23850</v>
          </cell>
          <cell r="P5">
            <v>23850</v>
          </cell>
          <cell r="Q5">
            <v>26290</v>
          </cell>
          <cell r="R5">
            <v>26290</v>
          </cell>
          <cell r="S5">
            <v>28730</v>
          </cell>
          <cell r="T5">
            <v>28730</v>
          </cell>
          <cell r="U5">
            <v>31170</v>
          </cell>
          <cell r="V5">
            <v>31170</v>
          </cell>
          <cell r="W5">
            <v>33610</v>
          </cell>
          <cell r="X5">
            <v>33610</v>
          </cell>
          <cell r="Y5">
            <v>36050</v>
          </cell>
          <cell r="Z5">
            <v>36050</v>
          </cell>
          <cell r="AA5">
            <v>38490</v>
          </cell>
        </row>
        <row r="6">
          <cell r="B6">
            <v>40</v>
          </cell>
          <cell r="C6">
            <v>11160</v>
          </cell>
          <cell r="D6">
            <v>12640</v>
          </cell>
          <cell r="E6">
            <v>13850</v>
          </cell>
          <cell r="F6">
            <v>15280</v>
          </cell>
          <cell r="G6">
            <v>16810</v>
          </cell>
          <cell r="H6">
            <v>16810</v>
          </cell>
          <cell r="I6">
            <v>18260</v>
          </cell>
          <cell r="J6">
            <v>20420</v>
          </cell>
          <cell r="K6">
            <v>20420</v>
          </cell>
          <cell r="L6">
            <v>23320</v>
          </cell>
          <cell r="M6">
            <v>24320</v>
          </cell>
          <cell r="N6">
            <v>24320</v>
          </cell>
          <cell r="O6">
            <v>27170</v>
          </cell>
          <cell r="P6">
            <v>27170</v>
          </cell>
          <cell r="Q6">
            <v>30020</v>
          </cell>
          <cell r="R6">
            <v>30020</v>
          </cell>
          <cell r="S6">
            <v>32870</v>
          </cell>
          <cell r="T6">
            <v>32870</v>
          </cell>
          <cell r="U6">
            <v>35720</v>
          </cell>
          <cell r="V6">
            <v>35720</v>
          </cell>
          <cell r="W6">
            <v>38570</v>
          </cell>
          <cell r="X6">
            <v>38570</v>
          </cell>
          <cell r="Y6">
            <v>41420</v>
          </cell>
          <cell r="Z6">
            <v>41420</v>
          </cell>
          <cell r="AA6">
            <v>44270</v>
          </cell>
        </row>
        <row r="7">
          <cell r="B7">
            <v>50</v>
          </cell>
          <cell r="C7">
            <v>12480</v>
          </cell>
          <cell r="D7">
            <v>14280</v>
          </cell>
          <cell r="E7">
            <v>15540</v>
          </cell>
          <cell r="F7">
            <v>17110</v>
          </cell>
          <cell r="G7">
            <v>18930</v>
          </cell>
          <cell r="H7">
            <v>18930</v>
          </cell>
          <cell r="I7">
            <v>20650</v>
          </cell>
          <cell r="J7">
            <v>23140</v>
          </cell>
          <cell r="K7">
            <v>23140</v>
          </cell>
          <cell r="L7">
            <v>26340</v>
          </cell>
          <cell r="M7">
            <v>27220</v>
          </cell>
          <cell r="N7">
            <v>27220</v>
          </cell>
          <cell r="O7">
            <v>30530</v>
          </cell>
          <cell r="P7">
            <v>30530</v>
          </cell>
          <cell r="Q7">
            <v>33840</v>
          </cell>
          <cell r="R7">
            <v>33840</v>
          </cell>
          <cell r="S7">
            <v>37150</v>
          </cell>
          <cell r="T7">
            <v>37150</v>
          </cell>
          <cell r="U7">
            <v>40460</v>
          </cell>
          <cell r="V7">
            <v>40460</v>
          </cell>
          <cell r="W7">
            <v>43770</v>
          </cell>
          <cell r="X7">
            <v>43770</v>
          </cell>
          <cell r="Y7">
            <v>47080</v>
          </cell>
          <cell r="Z7">
            <v>47080</v>
          </cell>
          <cell r="AA7">
            <v>50390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明細書"/>
      <sheetName val="諸経費(H11) "/>
      <sheetName val="諸経費(H11)  (機)"/>
      <sheetName val="諸経費(H11)  (電)"/>
      <sheetName val="明細書 (変更)"/>
      <sheetName val="明細書 (変更) (更埴市単価)"/>
    </sheetNames>
    <sheetDataSet>
      <sheetData sheetId="0"/>
      <sheetData sheetId="1">
        <row r="416">
          <cell r="F416">
            <v>15436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入力表"/>
      <sheetName val="計算&lt;低層&gt;"/>
      <sheetName val="計算&lt;中層&gt;"/>
      <sheetName val="計算&lt;高層&gt;"/>
      <sheetName val="率表（Ａ）"/>
      <sheetName val="率表（Ｅ）"/>
      <sheetName val="率表（Ｍ）"/>
      <sheetName val="率表（外）"/>
      <sheetName val="その他"/>
      <sheetName val="目次 (2)"/>
      <sheetName val="Module1"/>
      <sheetName val="b"/>
      <sheetName val="査定一覧表"/>
      <sheetName val="管理表"/>
      <sheetName val="照明"/>
      <sheetName val="明細書(機械)"/>
    </sheetNames>
    <sheetDataSet>
      <sheetData sheetId="0"/>
      <sheetData sheetId="1">
        <row r="28">
          <cell r="E28" t="str">
            <v>共通仮設費率</v>
          </cell>
        </row>
        <row r="29">
          <cell r="E29" t="str">
            <v>現場経費率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１．"/>
      <sheetName val="２．"/>
      <sheetName val="３．"/>
      <sheetName val="４．"/>
      <sheetName val="共通"/>
      <sheetName val="共通(1)"/>
      <sheetName val="現場"/>
      <sheetName val="一般"/>
    </sheetNames>
    <sheetDataSet>
      <sheetData sheetId="0">
        <row r="10">
          <cell r="AO10" t="str">
            <v>項目</v>
          </cell>
          <cell r="AP10" t="str">
            <v>変更前</v>
          </cell>
          <cell r="AQ10" t="str">
            <v>二次</v>
          </cell>
          <cell r="AR10" t="str">
            <v>変更後</v>
          </cell>
          <cell r="AS10" t="str">
            <v>二次</v>
          </cell>
        </row>
        <row r="11">
          <cell r="AM11">
            <v>1</v>
          </cell>
          <cell r="AN11">
            <v>7</v>
          </cell>
          <cell r="AP11" t="e">
            <v>#REF!</v>
          </cell>
          <cell r="AQ11" t="e">
            <v>#REF!</v>
          </cell>
          <cell r="AR11" t="e">
            <v>#REF!</v>
          </cell>
          <cell r="AS11" t="e">
            <v>#REF!</v>
          </cell>
        </row>
        <row r="12">
          <cell r="AM12">
            <v>2</v>
          </cell>
          <cell r="AN12">
            <v>7</v>
          </cell>
          <cell r="AP12" t="e">
            <v>#REF!</v>
          </cell>
          <cell r="AQ12" t="e">
            <v>#REF!</v>
          </cell>
          <cell r="AR12" t="e">
            <v>#REF!</v>
          </cell>
          <cell r="AS12" t="e">
            <v>#REF!</v>
          </cell>
        </row>
        <row r="13">
          <cell r="AM13">
            <v>5</v>
          </cell>
          <cell r="AN13">
            <v>7</v>
          </cell>
          <cell r="AP13" t="e">
            <v>#REF!</v>
          </cell>
          <cell r="AQ13" t="e">
            <v>#NAME?</v>
          </cell>
          <cell r="AR13" t="e">
            <v>#NAME?</v>
          </cell>
          <cell r="AS13" t="e">
            <v>#NAME?</v>
          </cell>
        </row>
        <row r="14">
          <cell r="AM14">
            <v>6</v>
          </cell>
          <cell r="AN14">
            <v>7</v>
          </cell>
          <cell r="AP14" t="e">
            <v>#NAME?</v>
          </cell>
          <cell r="AQ14" t="e">
            <v>#NAME?</v>
          </cell>
          <cell r="AR14" t="e">
            <v>#NAME?</v>
          </cell>
          <cell r="AS14" t="e">
            <v>#NAME?</v>
          </cell>
        </row>
        <row r="15">
          <cell r="AM15">
            <v>5</v>
          </cell>
          <cell r="AN15">
            <v>7</v>
          </cell>
          <cell r="AP15" t="e">
            <v>#REF!</v>
          </cell>
          <cell r="AQ15" t="e">
            <v>#NAME?</v>
          </cell>
          <cell r="AR15" t="e">
            <v>#NAME?</v>
          </cell>
          <cell r="AS15" t="e">
            <v>#NAME?</v>
          </cell>
        </row>
        <row r="16">
          <cell r="AM16">
            <v>6</v>
          </cell>
          <cell r="AN16">
            <v>7</v>
          </cell>
          <cell r="AP16" t="e">
            <v>#NAME?</v>
          </cell>
          <cell r="AQ16" t="e">
            <v>#NAME?</v>
          </cell>
          <cell r="AR16" t="e">
            <v>#NAME?</v>
          </cell>
          <cell r="AS16" t="e">
            <v>#NAME?</v>
          </cell>
        </row>
        <row r="17">
          <cell r="AM17">
            <v>5</v>
          </cell>
          <cell r="AN17">
            <v>7</v>
          </cell>
          <cell r="AP17" t="e">
            <v>#REF!</v>
          </cell>
          <cell r="AQ17" t="e">
            <v>#NAME?</v>
          </cell>
          <cell r="AR17" t="e">
            <v>#NAME?</v>
          </cell>
          <cell r="AS17" t="e">
            <v>#NAME?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位表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内訳"/>
      <sheetName val="代価表"/>
      <sheetName val="経費等算出"/>
      <sheetName val="単位表"/>
    </sheetNames>
    <sheetDataSet>
      <sheetData sheetId="0"/>
      <sheetData sheetId="1"/>
      <sheetData sheetId="2"/>
      <sheetData sheetId="3"/>
      <sheetData sheetId="4">
        <row r="2">
          <cell r="A2">
            <v>1</v>
          </cell>
          <cell r="B2" t="str">
            <v>式</v>
          </cell>
          <cell r="C2" t="str">
            <v>施P</v>
          </cell>
        </row>
        <row r="3">
          <cell r="A3">
            <v>2</v>
          </cell>
          <cell r="B3" t="str">
            <v>㎡</v>
          </cell>
          <cell r="C3" t="str">
            <v>積P</v>
          </cell>
        </row>
        <row r="4">
          <cell r="A4">
            <v>3</v>
          </cell>
          <cell r="B4" t="str">
            <v>㎏</v>
          </cell>
          <cell r="C4" t="str">
            <v>物P</v>
          </cell>
        </row>
        <row r="5">
          <cell r="A5">
            <v>4</v>
          </cell>
          <cell r="B5" t="str">
            <v>ｍ</v>
          </cell>
          <cell r="C5" t="str">
            <v>見</v>
          </cell>
        </row>
        <row r="6">
          <cell r="A6">
            <v>5</v>
          </cell>
          <cell r="B6" t="str">
            <v>ｹ所</v>
          </cell>
          <cell r="C6" t="str">
            <v>コP</v>
          </cell>
        </row>
        <row r="7">
          <cell r="A7">
            <v>6</v>
          </cell>
          <cell r="B7" t="str">
            <v>ｹ</v>
          </cell>
          <cell r="C7" t="str">
            <v>代</v>
          </cell>
        </row>
        <row r="8">
          <cell r="A8">
            <v>7</v>
          </cell>
          <cell r="B8" t="str">
            <v>本</v>
          </cell>
          <cell r="C8" t="str">
            <v>カ</v>
          </cell>
        </row>
        <row r="9">
          <cell r="A9">
            <v>8</v>
          </cell>
          <cell r="B9" t="str">
            <v>回</v>
          </cell>
          <cell r="C9" t="str">
            <v>積マP</v>
          </cell>
        </row>
        <row r="10">
          <cell r="A10">
            <v>9</v>
          </cell>
          <cell r="B10" t="str">
            <v>台</v>
          </cell>
          <cell r="C10" t="str">
            <v>積ポＰ</v>
          </cell>
        </row>
        <row r="11">
          <cell r="A11">
            <v>10</v>
          </cell>
          <cell r="B11" t="str">
            <v>日</v>
          </cell>
          <cell r="C11" t="str">
            <v>東御</v>
          </cell>
        </row>
        <row r="12">
          <cell r="A12">
            <v>11</v>
          </cell>
          <cell r="B12" t="str">
            <v>組</v>
          </cell>
          <cell r="C12" t="str">
            <v>土コP</v>
          </cell>
        </row>
        <row r="13">
          <cell r="A13">
            <v>12</v>
          </cell>
          <cell r="B13" t="str">
            <v>ｔ</v>
          </cell>
          <cell r="C13" t="str">
            <v>県</v>
          </cell>
        </row>
        <row r="14">
          <cell r="A14">
            <v>13</v>
          </cell>
          <cell r="B14" t="str">
            <v>基</v>
          </cell>
        </row>
        <row r="15">
          <cell r="A15">
            <v>14</v>
          </cell>
          <cell r="B15" t="str">
            <v>m3</v>
          </cell>
        </row>
        <row r="16">
          <cell r="A16">
            <v>15</v>
          </cell>
          <cell r="B16" t="str">
            <v>ｾｯﾄ</v>
          </cell>
        </row>
        <row r="17">
          <cell r="A17">
            <v>16</v>
          </cell>
          <cell r="B17" t="str">
            <v>枚</v>
          </cell>
        </row>
        <row r="18">
          <cell r="A18">
            <v>17</v>
          </cell>
          <cell r="B18" t="str">
            <v>棟</v>
          </cell>
        </row>
        <row r="19">
          <cell r="A19">
            <v>18</v>
          </cell>
          <cell r="B19" t="str">
            <v>袋</v>
          </cell>
        </row>
        <row r="20">
          <cell r="A20">
            <v>19</v>
          </cell>
          <cell r="B20" t="str">
            <v>足</v>
          </cell>
        </row>
        <row r="21">
          <cell r="A21">
            <v>20</v>
          </cell>
          <cell r="B21" t="str">
            <v>一式</v>
          </cell>
        </row>
        <row r="22">
          <cell r="A22">
            <v>21</v>
          </cell>
          <cell r="B22" t="str">
            <v>着</v>
          </cell>
        </row>
        <row r="23">
          <cell r="A23">
            <v>22</v>
          </cell>
          <cell r="B23" t="str">
            <v>面</v>
          </cell>
        </row>
        <row r="24">
          <cell r="A24">
            <v>23</v>
          </cell>
          <cell r="B24" t="str">
            <v>灯</v>
          </cell>
        </row>
        <row r="25">
          <cell r="A25">
            <v>24</v>
          </cell>
          <cell r="B25" t="str">
            <v>人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引込口径13φ～30φ"/>
      <sheetName val="引込口径40φ・50φ"/>
      <sheetName val="引込口径 75φ～"/>
      <sheetName val="DATA"/>
    </sheetNames>
    <sheetDataSet>
      <sheetData sheetId="0"/>
      <sheetData sheetId="1"/>
      <sheetData sheetId="2"/>
      <sheetData sheetId="3">
        <row r="1">
          <cell r="A1" t="str">
            <v>復旧工種</v>
          </cell>
          <cell r="B1" t="str">
            <v>本復旧 1㎡ 当り</v>
          </cell>
        </row>
        <row r="2">
          <cell r="B2" t="str">
            <v>A＜3㎡</v>
          </cell>
          <cell r="C2" t="str">
            <v>3≦A＜10㎡</v>
          </cell>
          <cell r="D2" t="str">
            <v>10≦A＜50㎡</v>
          </cell>
        </row>
        <row r="3">
          <cell r="A3" t="str">
            <v>1種</v>
          </cell>
          <cell r="B3">
            <v>24200</v>
          </cell>
          <cell r="C3">
            <v>23400</v>
          </cell>
          <cell r="D3">
            <v>22700</v>
          </cell>
        </row>
        <row r="4">
          <cell r="A4" t="str">
            <v>2種</v>
          </cell>
          <cell r="B4">
            <v>19100</v>
          </cell>
          <cell r="C4">
            <v>18500</v>
          </cell>
          <cell r="D4">
            <v>17900</v>
          </cell>
        </row>
        <row r="5">
          <cell r="A5" t="str">
            <v>3種</v>
          </cell>
          <cell r="B5">
            <v>18800</v>
          </cell>
          <cell r="C5">
            <v>18200</v>
          </cell>
          <cell r="D5">
            <v>17600</v>
          </cell>
        </row>
        <row r="6">
          <cell r="A6" t="str">
            <v>4種</v>
          </cell>
          <cell r="B6">
            <v>17400</v>
          </cell>
          <cell r="C6">
            <v>16800</v>
          </cell>
          <cell r="D6">
            <v>16300</v>
          </cell>
        </row>
        <row r="7">
          <cell r="A7" t="str">
            <v>5種</v>
          </cell>
          <cell r="B7">
            <v>11800</v>
          </cell>
          <cell r="C7">
            <v>11500</v>
          </cell>
          <cell r="D7">
            <v>11100</v>
          </cell>
        </row>
        <row r="8">
          <cell r="A8" t="str">
            <v>6種</v>
          </cell>
          <cell r="B8">
            <v>7500</v>
          </cell>
          <cell r="C8">
            <v>7300</v>
          </cell>
          <cell r="D8">
            <v>7000</v>
          </cell>
        </row>
        <row r="9">
          <cell r="A9" t="str">
            <v>県道A</v>
          </cell>
          <cell r="B9">
            <v>22000</v>
          </cell>
          <cell r="C9">
            <v>21400</v>
          </cell>
          <cell r="D9">
            <v>20700</v>
          </cell>
        </row>
        <row r="10">
          <cell r="A10" t="str">
            <v>県道B</v>
          </cell>
          <cell r="B10">
            <v>28500</v>
          </cell>
          <cell r="C10">
            <v>27700</v>
          </cell>
          <cell r="D10">
            <v>26800</v>
          </cell>
        </row>
        <row r="11">
          <cell r="A11" t="str">
            <v>その他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引込口径13φ～30φ"/>
      <sheetName val="引込口径40φ・50φ"/>
      <sheetName val="引込口径 75φ～"/>
      <sheetName val="DATA"/>
    </sheetNames>
    <sheetDataSet>
      <sheetData sheetId="0"/>
      <sheetData sheetId="1"/>
      <sheetData sheetId="2"/>
      <sheetData sheetId="3">
        <row r="1">
          <cell r="A1" t="str">
            <v>復旧工種</v>
          </cell>
          <cell r="B1" t="str">
            <v>本復旧 1㎡ 当り</v>
          </cell>
        </row>
        <row r="2">
          <cell r="B2" t="str">
            <v>A＜3㎡</v>
          </cell>
          <cell r="C2" t="str">
            <v>3≦A＜10㎡</v>
          </cell>
          <cell r="D2" t="str">
            <v>10≦A＜50㎡</v>
          </cell>
        </row>
        <row r="3">
          <cell r="A3" t="str">
            <v>1種</v>
          </cell>
          <cell r="B3">
            <v>24200</v>
          </cell>
          <cell r="C3">
            <v>23400</v>
          </cell>
          <cell r="D3">
            <v>22700</v>
          </cell>
        </row>
        <row r="4">
          <cell r="A4" t="str">
            <v>2種</v>
          </cell>
          <cell r="B4">
            <v>19100</v>
          </cell>
          <cell r="C4">
            <v>18500</v>
          </cell>
          <cell r="D4">
            <v>17900</v>
          </cell>
        </row>
        <row r="5">
          <cell r="A5" t="str">
            <v>3種</v>
          </cell>
          <cell r="B5">
            <v>18800</v>
          </cell>
          <cell r="C5">
            <v>18200</v>
          </cell>
          <cell r="D5">
            <v>17600</v>
          </cell>
        </row>
        <row r="6">
          <cell r="A6" t="str">
            <v>4種</v>
          </cell>
          <cell r="B6">
            <v>17400</v>
          </cell>
          <cell r="C6">
            <v>16800</v>
          </cell>
          <cell r="D6">
            <v>16300</v>
          </cell>
        </row>
        <row r="7">
          <cell r="A7" t="str">
            <v>5種</v>
          </cell>
          <cell r="B7">
            <v>11800</v>
          </cell>
          <cell r="C7">
            <v>11500</v>
          </cell>
          <cell r="D7">
            <v>11100</v>
          </cell>
        </row>
        <row r="8">
          <cell r="A8" t="str">
            <v>6種</v>
          </cell>
          <cell r="B8">
            <v>7500</v>
          </cell>
          <cell r="C8">
            <v>7300</v>
          </cell>
          <cell r="D8">
            <v>7000</v>
          </cell>
        </row>
        <row r="9">
          <cell r="A9" t="str">
            <v>県道A</v>
          </cell>
          <cell r="B9">
            <v>22000</v>
          </cell>
          <cell r="C9">
            <v>21400</v>
          </cell>
          <cell r="D9">
            <v>20700</v>
          </cell>
        </row>
        <row r="10">
          <cell r="A10" t="str">
            <v>県道B</v>
          </cell>
          <cell r="B10">
            <v>28500</v>
          </cell>
          <cell r="C10">
            <v>27700</v>
          </cell>
          <cell r="D10">
            <v>26800</v>
          </cell>
        </row>
        <row r="11">
          <cell r="A11" t="str">
            <v>その他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"/>
      <sheetName val="内訳"/>
      <sheetName val="ﾊﾞｯｸﾃﾞｰﾀ"/>
      <sheetName val="積算ﾃﾞｰﾀ"/>
      <sheetName val="凡例"/>
      <sheetName val="表紙"/>
    </sheetNames>
    <sheetDataSet>
      <sheetData sheetId="0"/>
      <sheetData sheetId="1"/>
      <sheetData sheetId="2">
        <row r="3">
          <cell r="B3" t="str">
            <v>番号</v>
          </cell>
          <cell r="C3" t="str">
            <v>名　　　　　　　　称</v>
          </cell>
          <cell r="D3" t="str">
            <v>摘　　　　　　　要</v>
          </cell>
          <cell r="E3" t="str">
            <v>単位</v>
          </cell>
          <cell r="F3" t="str">
            <v>　　</v>
          </cell>
          <cell r="G3" t="str">
            <v>金　　　　　額</v>
          </cell>
          <cell r="H3" t="str">
            <v>備　　　　　　考</v>
          </cell>
          <cell r="I3" t="str">
            <v>単価</v>
          </cell>
        </row>
        <row r="4">
          <cell r="B4">
            <v>1</v>
          </cell>
          <cell r="C4" t="str">
            <v>総　括　表</v>
          </cell>
        </row>
        <row r="5">
          <cell r="B5">
            <v>2</v>
          </cell>
          <cell r="C5" t="str">
            <v>建 築 主 体 工 事</v>
          </cell>
          <cell r="E5" t="str">
            <v>式</v>
          </cell>
        </row>
        <row r="6">
          <cell r="B6">
            <v>3</v>
          </cell>
          <cell r="C6" t="str">
            <v>電 気 設 備 工 事</v>
          </cell>
          <cell r="E6" t="str">
            <v>式</v>
          </cell>
        </row>
        <row r="7">
          <cell r="B7">
            <v>4</v>
          </cell>
          <cell r="C7" t="str">
            <v>機 械 設 備 工 事</v>
          </cell>
          <cell r="E7" t="str">
            <v>式</v>
          </cell>
        </row>
        <row r="8">
          <cell r="B8">
            <v>5</v>
          </cell>
          <cell r="C8" t="str">
            <v>外　構　工　事</v>
          </cell>
          <cell r="E8" t="str">
            <v>式</v>
          </cell>
        </row>
        <row r="9">
          <cell r="B9">
            <v>6</v>
          </cell>
          <cell r="C9" t="str">
            <v>昇降機設備工事</v>
          </cell>
          <cell r="E9" t="str">
            <v>式</v>
          </cell>
        </row>
        <row r="10">
          <cell r="B10">
            <v>7</v>
          </cell>
          <cell r="C10" t="str">
            <v>解体工事</v>
          </cell>
          <cell r="E10" t="str">
            <v>式</v>
          </cell>
          <cell r="H10" t="str">
            <v>　</v>
          </cell>
          <cell r="I10" t="str">
            <v>　</v>
          </cell>
        </row>
        <row r="11">
          <cell r="B11">
            <v>8</v>
          </cell>
          <cell r="C11" t="str">
            <v>造　成　工　事</v>
          </cell>
          <cell r="E11" t="str">
            <v>式</v>
          </cell>
        </row>
        <row r="12">
          <cell r="B12">
            <v>9</v>
          </cell>
        </row>
        <row r="13">
          <cell r="B13">
            <v>10</v>
          </cell>
        </row>
        <row r="14">
          <cell r="B14">
            <v>11</v>
          </cell>
          <cell r="C14" t="str">
            <v xml:space="preserve">   計</v>
          </cell>
        </row>
        <row r="15">
          <cell r="B15">
            <v>12</v>
          </cell>
          <cell r="C15" t="str">
            <v>現　場　経　費</v>
          </cell>
          <cell r="E15" t="str">
            <v>式</v>
          </cell>
        </row>
        <row r="16">
          <cell r="B16">
            <v>13</v>
          </cell>
          <cell r="C16" t="str">
            <v>一　般　管　理　費</v>
          </cell>
          <cell r="D16" t="str">
            <v/>
          </cell>
          <cell r="E16" t="str">
            <v>式</v>
          </cell>
        </row>
        <row r="17">
          <cell r="B17">
            <v>14</v>
          </cell>
          <cell r="C17" t="str">
            <v>諸　経　費</v>
          </cell>
          <cell r="E17" t="str">
            <v>式</v>
          </cell>
        </row>
        <row r="18">
          <cell r="B18">
            <v>15</v>
          </cell>
          <cell r="C18" t="str">
            <v>合　　　　計</v>
          </cell>
        </row>
        <row r="19">
          <cell r="B19">
            <v>16</v>
          </cell>
          <cell r="C19" t="str">
            <v>消　費　税　相　当　額</v>
          </cell>
          <cell r="E19" t="str">
            <v>式</v>
          </cell>
        </row>
        <row r="20">
          <cell r="B20">
            <v>17</v>
          </cell>
          <cell r="C20" t="str">
            <v>総　　　　計</v>
          </cell>
        </row>
        <row r="21">
          <cell r="B21">
            <v>18</v>
          </cell>
          <cell r="G21" t="str">
            <v/>
          </cell>
        </row>
        <row r="22">
          <cell r="B22">
            <v>19</v>
          </cell>
          <cell r="C22" t="str">
            <v>建 築 主 体 工 事</v>
          </cell>
        </row>
        <row r="23">
          <cell r="B23">
            <v>20</v>
          </cell>
          <cell r="C23" t="str">
            <v>共 通 仮 設</v>
          </cell>
          <cell r="E23" t="str">
            <v>式</v>
          </cell>
          <cell r="H23" t="str">
            <v/>
          </cell>
        </row>
        <row r="24">
          <cell r="B24">
            <v>21</v>
          </cell>
          <cell r="C24" t="str">
            <v>直接仮設工事</v>
          </cell>
          <cell r="E24" t="str">
            <v>式</v>
          </cell>
          <cell r="H24" t="str">
            <v/>
          </cell>
        </row>
        <row r="25">
          <cell r="B25">
            <v>22</v>
          </cell>
          <cell r="C25" t="str">
            <v>土　工　事</v>
          </cell>
          <cell r="E25" t="str">
            <v>式</v>
          </cell>
          <cell r="H25" t="str">
            <v/>
          </cell>
        </row>
        <row r="26">
          <cell r="B26">
            <v>23</v>
          </cell>
          <cell r="C26" t="str">
            <v>地 業 工 事</v>
          </cell>
          <cell r="E26" t="str">
            <v>式</v>
          </cell>
          <cell r="H26" t="str">
            <v/>
          </cell>
        </row>
        <row r="27">
          <cell r="B27">
            <v>24</v>
          </cell>
          <cell r="C27" t="str">
            <v>ｺﾝｸﾘｰﾄ工 事</v>
          </cell>
          <cell r="E27" t="str">
            <v>式</v>
          </cell>
          <cell r="H27" t="str">
            <v/>
          </cell>
        </row>
        <row r="28">
          <cell r="B28">
            <v>25</v>
          </cell>
          <cell r="C28" t="str">
            <v>型枠工事</v>
          </cell>
          <cell r="E28" t="str">
            <v>式</v>
          </cell>
          <cell r="H28" t="str">
            <v/>
          </cell>
        </row>
        <row r="29">
          <cell r="B29">
            <v>26</v>
          </cell>
          <cell r="C29" t="str">
            <v>鉄 筋 工 事</v>
          </cell>
          <cell r="E29" t="str">
            <v>式</v>
          </cell>
        </row>
        <row r="30">
          <cell r="B30">
            <v>27</v>
          </cell>
          <cell r="C30" t="str">
            <v>鉄 骨 工 事</v>
          </cell>
          <cell r="E30" t="str">
            <v>式</v>
          </cell>
          <cell r="I30" t="str">
            <v>　</v>
          </cell>
        </row>
        <row r="31">
          <cell r="B31">
            <v>28</v>
          </cell>
          <cell r="C31" t="str">
            <v>既製ｺﾝｸﾘｰﾄ工事</v>
          </cell>
          <cell r="E31" t="str">
            <v>式</v>
          </cell>
        </row>
        <row r="32">
          <cell r="B32">
            <v>29</v>
          </cell>
          <cell r="C32" t="str">
            <v>防 水 工 事</v>
          </cell>
          <cell r="E32" t="str">
            <v>式</v>
          </cell>
        </row>
        <row r="33">
          <cell r="B33">
            <v>30</v>
          </cell>
          <cell r="C33" t="str">
            <v>石　工　事</v>
          </cell>
          <cell r="E33" t="str">
            <v>式</v>
          </cell>
        </row>
        <row r="34">
          <cell r="B34">
            <v>31</v>
          </cell>
          <cell r="C34" t="str">
            <v>タイル工 事</v>
          </cell>
          <cell r="E34" t="str">
            <v>式</v>
          </cell>
        </row>
        <row r="35">
          <cell r="B35">
            <v>32</v>
          </cell>
          <cell r="C35" t="str">
            <v>屋根及び樋工事</v>
          </cell>
          <cell r="E35" t="str">
            <v>式</v>
          </cell>
        </row>
        <row r="36">
          <cell r="B36">
            <v>33</v>
          </cell>
          <cell r="C36" t="str">
            <v>木　工　事</v>
          </cell>
          <cell r="E36" t="str">
            <v>式</v>
          </cell>
        </row>
        <row r="37">
          <cell r="B37">
            <v>34</v>
          </cell>
          <cell r="C37" t="str">
            <v>金 属 工 事</v>
          </cell>
          <cell r="E37" t="str">
            <v>式</v>
          </cell>
        </row>
        <row r="38">
          <cell r="B38">
            <v>35</v>
          </cell>
          <cell r="C38" t="str">
            <v>左 官 工 事</v>
          </cell>
          <cell r="E38" t="str">
            <v>式</v>
          </cell>
        </row>
        <row r="39">
          <cell r="B39">
            <v>36</v>
          </cell>
          <cell r="C39" t="str">
            <v>木製建具工事</v>
          </cell>
          <cell r="E39" t="str">
            <v>式</v>
          </cell>
          <cell r="I39" t="str">
            <v>　</v>
          </cell>
        </row>
        <row r="40">
          <cell r="B40">
            <v>37</v>
          </cell>
          <cell r="C40" t="str">
            <v>鋼製建具工事</v>
          </cell>
          <cell r="E40" t="str">
            <v>式</v>
          </cell>
        </row>
        <row r="41">
          <cell r="B41">
            <v>38</v>
          </cell>
          <cell r="C41" t="str">
            <v>ガラス工 事</v>
          </cell>
          <cell r="E41" t="str">
            <v>式</v>
          </cell>
        </row>
        <row r="42">
          <cell r="B42">
            <v>39</v>
          </cell>
          <cell r="C42" t="str">
            <v>塗装工事</v>
          </cell>
          <cell r="E42" t="str">
            <v>式</v>
          </cell>
        </row>
        <row r="43">
          <cell r="B43">
            <v>40</v>
          </cell>
          <cell r="C43" t="str">
            <v>内装工事</v>
          </cell>
          <cell r="E43" t="str">
            <v>式</v>
          </cell>
        </row>
        <row r="44">
          <cell r="B44">
            <v>41</v>
          </cell>
          <cell r="C44" t="str">
            <v>外装工事</v>
          </cell>
          <cell r="E44" t="str">
            <v>式</v>
          </cell>
        </row>
        <row r="45">
          <cell r="B45">
            <v>42</v>
          </cell>
          <cell r="C45" t="str">
            <v>仕上ﾕﾆｯﾄ工事</v>
          </cell>
          <cell r="E45" t="str">
            <v>式</v>
          </cell>
        </row>
        <row r="46">
          <cell r="B46">
            <v>43</v>
          </cell>
          <cell r="C46" t="str">
            <v>サイン工事</v>
          </cell>
          <cell r="E46" t="str">
            <v>式</v>
          </cell>
        </row>
        <row r="47">
          <cell r="B47">
            <v>44</v>
          </cell>
          <cell r="E47" t="str">
            <v>式</v>
          </cell>
        </row>
        <row r="48">
          <cell r="B48">
            <v>45</v>
          </cell>
          <cell r="E48" t="str">
            <v>式</v>
          </cell>
        </row>
        <row r="49">
          <cell r="B49">
            <v>46</v>
          </cell>
          <cell r="C49" t="str">
            <v>　　計</v>
          </cell>
        </row>
        <row r="50">
          <cell r="B50">
            <v>47</v>
          </cell>
          <cell r="C50" t="str">
            <v>直接仮設工事</v>
          </cell>
        </row>
        <row r="51">
          <cell r="B51">
            <v>48</v>
          </cell>
          <cell r="C51" t="str">
            <v>水盛やり方</v>
          </cell>
          <cell r="D51" t="str">
            <v>工場　倉庫</v>
          </cell>
          <cell r="E51" t="str">
            <v>ｍ２</v>
          </cell>
          <cell r="H51" t="str">
            <v>ｺ46</v>
          </cell>
          <cell r="I51">
            <v>190</v>
          </cell>
        </row>
        <row r="52">
          <cell r="B52">
            <v>49</v>
          </cell>
          <cell r="C52" t="str">
            <v>水盛やり方</v>
          </cell>
          <cell r="D52" t="str">
            <v>事務所　共同住宅　地下なし</v>
          </cell>
          <cell r="E52" t="str">
            <v>ｍ２</v>
          </cell>
          <cell r="H52" t="str">
            <v>ｺ46</v>
          </cell>
          <cell r="I52">
            <v>230</v>
          </cell>
        </row>
        <row r="53">
          <cell r="B53">
            <v>50</v>
          </cell>
          <cell r="C53" t="str">
            <v>水盛やり方</v>
          </cell>
          <cell r="D53" t="str">
            <v>事務所　共同住宅　地下あり</v>
          </cell>
          <cell r="E53" t="str">
            <v>ｍ２</v>
          </cell>
          <cell r="H53" t="str">
            <v>ｺ46</v>
          </cell>
          <cell r="I53">
            <v>260</v>
          </cell>
        </row>
        <row r="54">
          <cell r="B54">
            <v>51</v>
          </cell>
          <cell r="C54" t="str">
            <v>墨出し</v>
          </cell>
          <cell r="D54" t="str">
            <v>躯､仕　工場倉庫</v>
          </cell>
          <cell r="E54" t="str">
            <v>ｍ２</v>
          </cell>
          <cell r="H54" t="str">
            <v>ｺ46</v>
          </cell>
          <cell r="I54">
            <v>330</v>
          </cell>
        </row>
        <row r="55">
          <cell r="B55">
            <v>52</v>
          </cell>
          <cell r="C55" t="str">
            <v>墨出し</v>
          </cell>
          <cell r="D55" t="str">
            <v>躯､仕　事務所</v>
          </cell>
          <cell r="E55" t="str">
            <v>ｍ２</v>
          </cell>
          <cell r="H55" t="str">
            <v>ｺ46</v>
          </cell>
          <cell r="I55">
            <v>420</v>
          </cell>
        </row>
        <row r="56">
          <cell r="B56">
            <v>53</v>
          </cell>
          <cell r="C56" t="str">
            <v>墨出し</v>
          </cell>
          <cell r="D56" t="str">
            <v>躯､仕　共同住宅</v>
          </cell>
          <cell r="E56" t="str">
            <v>ｍ２</v>
          </cell>
          <cell r="H56" t="str">
            <v>ｺ46</v>
          </cell>
          <cell r="I56">
            <v>470</v>
          </cell>
        </row>
        <row r="57">
          <cell r="B57">
            <v>54</v>
          </cell>
          <cell r="C57" t="str">
            <v>墨出し</v>
          </cell>
          <cell r="D57" t="str">
            <v>躯　　　工場倉庫</v>
          </cell>
          <cell r="E57" t="str">
            <v>ｍ２</v>
          </cell>
          <cell r="H57" t="str">
            <v>ｺ46</v>
          </cell>
          <cell r="I57">
            <v>150</v>
          </cell>
        </row>
        <row r="58">
          <cell r="B58">
            <v>55</v>
          </cell>
          <cell r="C58" t="str">
            <v>墨出し</v>
          </cell>
          <cell r="D58" t="str">
            <v>躯　　　事務所</v>
          </cell>
          <cell r="E58" t="str">
            <v>ｍ２</v>
          </cell>
          <cell r="H58" t="str">
            <v>ｺ46</v>
          </cell>
          <cell r="I58">
            <v>170</v>
          </cell>
        </row>
        <row r="59">
          <cell r="B59">
            <v>56</v>
          </cell>
          <cell r="C59" t="str">
            <v>墨出し</v>
          </cell>
          <cell r="D59" t="str">
            <v>躯　　　共同住宅</v>
          </cell>
          <cell r="E59" t="str">
            <v>ｍ２</v>
          </cell>
          <cell r="H59" t="str">
            <v>ｺ46</v>
          </cell>
          <cell r="I59">
            <v>190</v>
          </cell>
        </row>
        <row r="60">
          <cell r="B60">
            <v>57</v>
          </cell>
          <cell r="C60" t="str">
            <v>墨出し</v>
          </cell>
          <cell r="D60" t="str">
            <v>仕　　　工場倉庫</v>
          </cell>
          <cell r="E60" t="str">
            <v>ｍ２</v>
          </cell>
          <cell r="H60" t="str">
            <v>ｺ46</v>
          </cell>
          <cell r="I60">
            <v>180</v>
          </cell>
        </row>
        <row r="61">
          <cell r="B61">
            <v>58</v>
          </cell>
          <cell r="C61" t="str">
            <v>墨出し</v>
          </cell>
          <cell r="D61" t="str">
            <v>仕　　　　事務所</v>
          </cell>
          <cell r="E61" t="str">
            <v>ｍ２</v>
          </cell>
          <cell r="H61" t="str">
            <v>ｺ46</v>
          </cell>
          <cell r="I61">
            <v>250</v>
          </cell>
        </row>
        <row r="62">
          <cell r="B62">
            <v>59</v>
          </cell>
          <cell r="C62" t="str">
            <v>墨出し</v>
          </cell>
          <cell r="D62" t="str">
            <v>仕　　　　共同住宅</v>
          </cell>
          <cell r="E62" t="str">
            <v>ｍ２</v>
          </cell>
          <cell r="H62" t="str">
            <v>ｺ46</v>
          </cell>
          <cell r="I62">
            <v>280</v>
          </cell>
        </row>
        <row r="63">
          <cell r="B63">
            <v>60</v>
          </cell>
          <cell r="C63" t="str">
            <v>現寸型板</v>
          </cell>
          <cell r="D63" t="str">
            <v>　　　　工場倉庫</v>
          </cell>
          <cell r="E63" t="str">
            <v>ｍ２</v>
          </cell>
          <cell r="H63" t="str">
            <v>ｺ46</v>
          </cell>
          <cell r="I63">
            <v>110</v>
          </cell>
        </row>
        <row r="64">
          <cell r="B64">
            <v>61</v>
          </cell>
          <cell r="C64" t="str">
            <v>現寸型板</v>
          </cell>
          <cell r="D64" t="str">
            <v>　　　　事務所</v>
          </cell>
          <cell r="E64" t="str">
            <v>ｍ２</v>
          </cell>
          <cell r="H64" t="str">
            <v>ｺ46</v>
          </cell>
          <cell r="I64">
            <v>130</v>
          </cell>
        </row>
        <row r="65">
          <cell r="B65">
            <v>62</v>
          </cell>
          <cell r="C65" t="str">
            <v>現寸型板</v>
          </cell>
          <cell r="D65" t="str">
            <v>　　　　共同住宅</v>
          </cell>
          <cell r="E65" t="str">
            <v>ｍ２</v>
          </cell>
          <cell r="H65" t="str">
            <v>ｺ46</v>
          </cell>
          <cell r="I65">
            <v>140</v>
          </cell>
        </row>
        <row r="66">
          <cell r="B66">
            <v>63</v>
          </cell>
          <cell r="C66" t="str">
            <v>枠組本足場</v>
          </cell>
          <cell r="D66" t="str">
            <v>10m未満　1200　3ｹ月</v>
          </cell>
          <cell r="E66" t="str">
            <v>ｍ２</v>
          </cell>
          <cell r="H66" t="str">
            <v>ｺ50</v>
          </cell>
          <cell r="I66">
            <v>1400</v>
          </cell>
        </row>
        <row r="67">
          <cell r="B67">
            <v>64</v>
          </cell>
          <cell r="C67" t="str">
            <v>枠組本足場</v>
          </cell>
          <cell r="D67" t="str">
            <v>10m未満　1200　6ｹ月</v>
          </cell>
          <cell r="E67" t="str">
            <v>ｍ２</v>
          </cell>
          <cell r="H67" t="str">
            <v>ｺ50</v>
          </cell>
          <cell r="I67">
            <v>1850</v>
          </cell>
        </row>
        <row r="68">
          <cell r="B68">
            <v>65</v>
          </cell>
          <cell r="C68" t="str">
            <v>枠組本足場</v>
          </cell>
          <cell r="D68" t="str">
            <v>10m未満　1200　9ｹ月</v>
          </cell>
          <cell r="E68" t="str">
            <v>ｍ２</v>
          </cell>
          <cell r="H68" t="str">
            <v>ｺ50</v>
          </cell>
          <cell r="I68">
            <v>2300</v>
          </cell>
        </row>
        <row r="69">
          <cell r="B69">
            <v>66</v>
          </cell>
          <cell r="C69" t="str">
            <v>枠組本足場</v>
          </cell>
          <cell r="D69" t="str">
            <v>20m未満　1200　3ｹ月</v>
          </cell>
          <cell r="E69" t="str">
            <v>ｍ２</v>
          </cell>
          <cell r="H69" t="str">
            <v>ｺ50</v>
          </cell>
          <cell r="I69">
            <v>1440</v>
          </cell>
        </row>
        <row r="70">
          <cell r="B70">
            <v>67</v>
          </cell>
          <cell r="C70" t="str">
            <v>枠組本足場</v>
          </cell>
          <cell r="D70" t="str">
            <v>20m未満　1200　6ｹ月</v>
          </cell>
          <cell r="E70" t="str">
            <v>ｍ２</v>
          </cell>
          <cell r="H70" t="str">
            <v>ｺ50</v>
          </cell>
          <cell r="I70">
            <v>1890</v>
          </cell>
        </row>
        <row r="71">
          <cell r="B71">
            <v>68</v>
          </cell>
          <cell r="C71" t="str">
            <v>枠組本足場</v>
          </cell>
          <cell r="D71" t="str">
            <v>20m未満　1200　9ｹ月</v>
          </cell>
          <cell r="E71" t="str">
            <v>ｍ２</v>
          </cell>
          <cell r="H71" t="str">
            <v>ｺ50</v>
          </cell>
          <cell r="I71">
            <v>2340</v>
          </cell>
        </row>
        <row r="72">
          <cell r="B72">
            <v>69</v>
          </cell>
          <cell r="C72" t="str">
            <v>枠組本足場</v>
          </cell>
          <cell r="D72" t="str">
            <v>30m未満　1200　3ｹ月</v>
          </cell>
          <cell r="E72" t="str">
            <v>ｍ２</v>
          </cell>
          <cell r="H72" t="str">
            <v>ｺ50</v>
          </cell>
          <cell r="I72">
            <v>1920</v>
          </cell>
        </row>
        <row r="73">
          <cell r="B73">
            <v>70</v>
          </cell>
          <cell r="C73" t="str">
            <v>枠組本足場</v>
          </cell>
          <cell r="D73" t="str">
            <v>30m未満　1200　6ｹ月</v>
          </cell>
          <cell r="E73" t="str">
            <v>ｍ２</v>
          </cell>
          <cell r="H73" t="str">
            <v>ｺ50</v>
          </cell>
          <cell r="I73">
            <v>2370</v>
          </cell>
        </row>
        <row r="74">
          <cell r="B74">
            <v>71</v>
          </cell>
          <cell r="C74" t="str">
            <v>枠組本足場</v>
          </cell>
          <cell r="D74" t="str">
            <v>30m未満　1200　9ｹ月</v>
          </cell>
          <cell r="E74" t="str">
            <v>ｍ２</v>
          </cell>
          <cell r="H74" t="str">
            <v>ｺ50</v>
          </cell>
          <cell r="I74">
            <v>2820</v>
          </cell>
        </row>
        <row r="75">
          <cell r="B75">
            <v>72</v>
          </cell>
          <cell r="C75" t="str">
            <v>枠組本足場</v>
          </cell>
          <cell r="D75" t="str">
            <v>10m未満　900　3ｹ月</v>
          </cell>
          <cell r="E75" t="str">
            <v>ｍ２</v>
          </cell>
          <cell r="H75" t="str">
            <v>ｺ50</v>
          </cell>
          <cell r="I75">
            <v>1270</v>
          </cell>
        </row>
        <row r="76">
          <cell r="B76">
            <v>73</v>
          </cell>
          <cell r="C76" t="str">
            <v>枠組本足場</v>
          </cell>
          <cell r="D76" t="str">
            <v>10m未満　900　6ｹ月</v>
          </cell>
          <cell r="E76" t="str">
            <v>ｍ２</v>
          </cell>
          <cell r="H76" t="str">
            <v>ｺ50</v>
          </cell>
          <cell r="I76">
            <v>1690</v>
          </cell>
        </row>
        <row r="77">
          <cell r="B77">
            <v>74</v>
          </cell>
          <cell r="C77" t="str">
            <v>枠組本足場</v>
          </cell>
          <cell r="D77" t="str">
            <v>10m未満　900　9ｹ月</v>
          </cell>
          <cell r="E77" t="str">
            <v>ｍ２</v>
          </cell>
          <cell r="H77" t="str">
            <v>ｺ50</v>
          </cell>
          <cell r="I77">
            <v>2110</v>
          </cell>
        </row>
        <row r="78">
          <cell r="B78">
            <v>75</v>
          </cell>
          <cell r="C78" t="str">
            <v>枠組本足場</v>
          </cell>
          <cell r="D78" t="str">
            <v>20m未満　900　3ｹ月</v>
          </cell>
          <cell r="E78" t="str">
            <v>ｍ２</v>
          </cell>
          <cell r="H78" t="str">
            <v>ｺ50</v>
          </cell>
          <cell r="I78">
            <v>1310</v>
          </cell>
        </row>
        <row r="79">
          <cell r="B79">
            <v>76</v>
          </cell>
          <cell r="C79" t="str">
            <v>枠組本足場</v>
          </cell>
          <cell r="D79" t="str">
            <v>20m未満　900　6ｹ月</v>
          </cell>
          <cell r="E79" t="str">
            <v>ｍ２</v>
          </cell>
          <cell r="H79" t="str">
            <v>ｺ50</v>
          </cell>
          <cell r="I79">
            <v>1730</v>
          </cell>
        </row>
        <row r="80">
          <cell r="B80">
            <v>77</v>
          </cell>
          <cell r="C80" t="str">
            <v>枠組本足場</v>
          </cell>
          <cell r="D80" t="str">
            <v>20m未満　900　9ｹ月</v>
          </cell>
          <cell r="E80" t="str">
            <v>ｍ２</v>
          </cell>
          <cell r="H80" t="str">
            <v>ｺ50</v>
          </cell>
          <cell r="I80">
            <v>2150</v>
          </cell>
        </row>
        <row r="81">
          <cell r="B81">
            <v>78</v>
          </cell>
          <cell r="C81" t="str">
            <v>枠組本足場</v>
          </cell>
          <cell r="D81" t="str">
            <v>30m未満　900　6ｹ月</v>
          </cell>
          <cell r="E81" t="str">
            <v>ｍ２</v>
          </cell>
          <cell r="H81" t="str">
            <v>ｺ50</v>
          </cell>
          <cell r="I81">
            <v>1760</v>
          </cell>
        </row>
        <row r="82">
          <cell r="B82">
            <v>79</v>
          </cell>
          <cell r="C82" t="str">
            <v>枠組本足場</v>
          </cell>
          <cell r="D82" t="str">
            <v>30m未満　900　9ｹ月</v>
          </cell>
          <cell r="E82" t="str">
            <v>ｍ２</v>
          </cell>
          <cell r="H82" t="str">
            <v>ｺ50</v>
          </cell>
          <cell r="I82">
            <v>2180</v>
          </cell>
        </row>
        <row r="83">
          <cell r="B83">
            <v>80</v>
          </cell>
          <cell r="C83" t="str">
            <v>枠組本足場</v>
          </cell>
          <cell r="D83" t="str">
            <v>30m未満　900　12ｹ月</v>
          </cell>
          <cell r="E83" t="str">
            <v>ｍ２</v>
          </cell>
          <cell r="H83" t="str">
            <v>ｺ50</v>
          </cell>
          <cell r="I83">
            <v>2600</v>
          </cell>
        </row>
        <row r="84">
          <cell r="B84">
            <v>81</v>
          </cell>
          <cell r="C84" t="str">
            <v>枠組本足場</v>
          </cell>
          <cell r="D84" t="str">
            <v>10m未満　600　3ｹ月</v>
          </cell>
          <cell r="E84" t="str">
            <v>ｍ２</v>
          </cell>
          <cell r="H84" t="str">
            <v>ｺ50</v>
          </cell>
          <cell r="I84">
            <v>1180</v>
          </cell>
        </row>
        <row r="85">
          <cell r="B85">
            <v>82</v>
          </cell>
          <cell r="C85" t="str">
            <v>枠組本足場</v>
          </cell>
          <cell r="D85" t="str">
            <v>10m未満　600　6ｹ月</v>
          </cell>
          <cell r="E85" t="str">
            <v>ｍ２</v>
          </cell>
          <cell r="H85" t="str">
            <v>ｺ50</v>
          </cell>
          <cell r="I85">
            <v>1570</v>
          </cell>
        </row>
        <row r="86">
          <cell r="B86">
            <v>83</v>
          </cell>
          <cell r="C86" t="str">
            <v>枠組本足場</v>
          </cell>
          <cell r="D86" t="str">
            <v>10m未満　600　9ｹ月</v>
          </cell>
          <cell r="E86" t="str">
            <v>ｍ２</v>
          </cell>
          <cell r="H86" t="str">
            <v>ｺ50</v>
          </cell>
          <cell r="I86">
            <v>1960</v>
          </cell>
        </row>
        <row r="87">
          <cell r="B87">
            <v>84</v>
          </cell>
          <cell r="C87" t="str">
            <v>枠組本足場</v>
          </cell>
          <cell r="D87" t="str">
            <v>20m未満　600　3ｹ月</v>
          </cell>
          <cell r="E87" t="str">
            <v>ｍ２</v>
          </cell>
          <cell r="H87" t="str">
            <v>ｺ50</v>
          </cell>
          <cell r="I87">
            <v>1210</v>
          </cell>
        </row>
        <row r="88">
          <cell r="B88">
            <v>85</v>
          </cell>
          <cell r="C88" t="str">
            <v>枠組本足場</v>
          </cell>
          <cell r="D88" t="str">
            <v>20m未満　600　6ｹ月</v>
          </cell>
          <cell r="E88" t="str">
            <v>ｍ２</v>
          </cell>
          <cell r="H88" t="str">
            <v>ｺ50</v>
          </cell>
          <cell r="I88">
            <v>1600</v>
          </cell>
        </row>
        <row r="89">
          <cell r="B89">
            <v>86</v>
          </cell>
          <cell r="C89" t="str">
            <v>枠組本足場</v>
          </cell>
          <cell r="D89" t="str">
            <v>20m未満　600　9ｹ月</v>
          </cell>
          <cell r="E89" t="str">
            <v>ｍ２</v>
          </cell>
          <cell r="H89" t="str">
            <v>ｺ50</v>
          </cell>
          <cell r="I89">
            <v>1990</v>
          </cell>
        </row>
        <row r="90">
          <cell r="B90">
            <v>87</v>
          </cell>
          <cell r="C90" t="str">
            <v>枠組本足場</v>
          </cell>
          <cell r="D90" t="str">
            <v>30m未満　600　3ｹ月</v>
          </cell>
          <cell r="E90" t="str">
            <v>ｍ２</v>
          </cell>
          <cell r="H90" t="str">
            <v>ｺ50</v>
          </cell>
          <cell r="I90">
            <v>1630</v>
          </cell>
        </row>
        <row r="91">
          <cell r="B91">
            <v>88</v>
          </cell>
          <cell r="C91" t="str">
            <v>枠組本足場</v>
          </cell>
          <cell r="D91" t="str">
            <v>30m未満　600　6ｹ月</v>
          </cell>
          <cell r="E91" t="str">
            <v>ｍ２</v>
          </cell>
          <cell r="H91" t="str">
            <v>ｺ50</v>
          </cell>
          <cell r="I91">
            <v>2020</v>
          </cell>
        </row>
        <row r="92">
          <cell r="B92">
            <v>89</v>
          </cell>
          <cell r="C92" t="str">
            <v>枠組本足場</v>
          </cell>
          <cell r="D92" t="str">
            <v>30m未満　600　9ｹ月</v>
          </cell>
          <cell r="E92" t="str">
            <v>ｍ２</v>
          </cell>
          <cell r="H92" t="str">
            <v>ｺ50</v>
          </cell>
          <cell r="I92">
            <v>2410</v>
          </cell>
        </row>
        <row r="93">
          <cell r="B93">
            <v>90</v>
          </cell>
          <cell r="C93" t="str">
            <v>登り桟橋</v>
          </cell>
          <cell r="D93" t="str">
            <v>ｱﾙﾐ製　存置3ｹ月</v>
          </cell>
          <cell r="E93" t="str">
            <v>ｍ</v>
          </cell>
          <cell r="H93" t="str">
            <v>ｾﾀ42</v>
          </cell>
          <cell r="I93">
            <v>2380</v>
          </cell>
        </row>
        <row r="94">
          <cell r="B94">
            <v>91</v>
          </cell>
          <cell r="C94" t="str">
            <v>登り桟橋</v>
          </cell>
          <cell r="D94" t="str">
            <v>ｱﾙﾐ製　存置6ｹ月</v>
          </cell>
          <cell r="E94" t="str">
            <v>ｍ</v>
          </cell>
          <cell r="H94" t="str">
            <v>ｾﾀ42</v>
          </cell>
          <cell r="I94">
            <v>3210</v>
          </cell>
        </row>
        <row r="95">
          <cell r="B95">
            <v>92</v>
          </cell>
          <cell r="C95" t="str">
            <v>登り桟橋</v>
          </cell>
          <cell r="D95" t="str">
            <v>ｱﾙﾐ製　存置9ｹ月</v>
          </cell>
          <cell r="E95" t="str">
            <v>ｍ</v>
          </cell>
          <cell r="H95" t="str">
            <v>ｾﾀ42</v>
          </cell>
          <cell r="I95">
            <v>4060</v>
          </cell>
        </row>
        <row r="96">
          <cell r="B96">
            <v>93</v>
          </cell>
          <cell r="C96" t="str">
            <v>登り桟橋</v>
          </cell>
          <cell r="D96" t="str">
            <v>ｱﾙﾐ製　存置12ｹ月</v>
          </cell>
          <cell r="E96" t="str">
            <v>ｍ</v>
          </cell>
          <cell r="H96" t="str">
            <v>ｾﾀ42</v>
          </cell>
          <cell r="I96">
            <v>4890</v>
          </cell>
        </row>
        <row r="97">
          <cell r="B97">
            <v>94</v>
          </cell>
          <cell r="C97" t="str">
            <v>単管　本足場</v>
          </cell>
          <cell r="D97" t="str">
            <v>10m未満　　　　3ｹ月</v>
          </cell>
          <cell r="E97" t="str">
            <v>ｍ２</v>
          </cell>
          <cell r="H97" t="str">
            <v>ｺ50</v>
          </cell>
          <cell r="I97">
            <v>1270</v>
          </cell>
        </row>
        <row r="98">
          <cell r="B98">
            <v>95</v>
          </cell>
          <cell r="C98" t="str">
            <v>単管　本足場</v>
          </cell>
          <cell r="D98" t="str">
            <v>10m未満　　　　6ｹ月</v>
          </cell>
          <cell r="E98" t="str">
            <v>ｍ２</v>
          </cell>
          <cell r="H98" t="str">
            <v>ｺ50</v>
          </cell>
          <cell r="I98">
            <v>1600</v>
          </cell>
        </row>
        <row r="99">
          <cell r="B99">
            <v>96</v>
          </cell>
          <cell r="C99" t="str">
            <v>単管　本足場</v>
          </cell>
          <cell r="D99" t="str">
            <v>10m未満　　　　9ｹ月</v>
          </cell>
          <cell r="E99" t="str">
            <v>ｍ２</v>
          </cell>
          <cell r="H99" t="str">
            <v>ｺ50</v>
          </cell>
          <cell r="I99">
            <v>1930</v>
          </cell>
        </row>
        <row r="100">
          <cell r="B100">
            <v>97</v>
          </cell>
          <cell r="C100" t="str">
            <v>単管　本足場</v>
          </cell>
          <cell r="D100" t="str">
            <v>20m未満　　　　3ｹ月</v>
          </cell>
          <cell r="E100" t="str">
            <v>ｍ２</v>
          </cell>
          <cell r="H100" t="str">
            <v>ｺ50</v>
          </cell>
          <cell r="I100">
            <v>1340</v>
          </cell>
        </row>
        <row r="101">
          <cell r="B101">
            <v>98</v>
          </cell>
          <cell r="C101" t="str">
            <v>単管　本足場</v>
          </cell>
          <cell r="D101" t="str">
            <v>20m未満　　　　6ｹ月</v>
          </cell>
          <cell r="E101" t="str">
            <v>ｍ２</v>
          </cell>
          <cell r="H101" t="str">
            <v>ｺ50</v>
          </cell>
          <cell r="I101">
            <v>1670</v>
          </cell>
        </row>
        <row r="102">
          <cell r="B102">
            <v>99</v>
          </cell>
          <cell r="C102" t="str">
            <v>単管　本足場</v>
          </cell>
          <cell r="D102" t="str">
            <v>20m未満　　　　9ｹ月</v>
          </cell>
          <cell r="E102" t="str">
            <v>ｍ２</v>
          </cell>
          <cell r="H102" t="str">
            <v>ｺ50</v>
          </cell>
          <cell r="I102">
            <v>2000</v>
          </cell>
        </row>
        <row r="103">
          <cell r="B103">
            <v>100</v>
          </cell>
          <cell r="C103" t="str">
            <v>単管　本足場</v>
          </cell>
          <cell r="D103" t="str">
            <v>30m未満　　　　6ｹ月</v>
          </cell>
          <cell r="E103" t="str">
            <v>ｍ２</v>
          </cell>
          <cell r="H103" t="str">
            <v>ｺ50</v>
          </cell>
          <cell r="I103">
            <v>1760</v>
          </cell>
        </row>
        <row r="104">
          <cell r="B104">
            <v>101</v>
          </cell>
          <cell r="C104" t="str">
            <v>単管　本足場</v>
          </cell>
          <cell r="D104" t="str">
            <v>30m未満　　　　9ｹ月</v>
          </cell>
          <cell r="E104" t="str">
            <v>ｍ２</v>
          </cell>
          <cell r="H104" t="str">
            <v>ｺ50</v>
          </cell>
          <cell r="I104">
            <v>2090</v>
          </cell>
        </row>
        <row r="105">
          <cell r="B105">
            <v>102</v>
          </cell>
          <cell r="C105" t="str">
            <v>単管　本足場</v>
          </cell>
          <cell r="D105" t="str">
            <v>30m未満　　　　12ｹ月</v>
          </cell>
          <cell r="E105" t="str">
            <v>ｍ２</v>
          </cell>
          <cell r="H105" t="str">
            <v>ｺ50</v>
          </cell>
          <cell r="I105">
            <v>2420</v>
          </cell>
        </row>
        <row r="106">
          <cell r="B106">
            <v>103</v>
          </cell>
          <cell r="C106" t="str">
            <v>単管　抱足場</v>
          </cell>
          <cell r="D106" t="str">
            <v>10m未満　　　　3ｹ月</v>
          </cell>
          <cell r="E106" t="str">
            <v>ｍ２</v>
          </cell>
          <cell r="H106" t="str">
            <v>ｺ50</v>
          </cell>
          <cell r="I106">
            <v>920</v>
          </cell>
        </row>
        <row r="107">
          <cell r="B107">
            <v>104</v>
          </cell>
          <cell r="C107" t="str">
            <v>単管　抱足場</v>
          </cell>
          <cell r="D107" t="str">
            <v>10m未満　　　　6ｹ月</v>
          </cell>
          <cell r="E107" t="str">
            <v>ｍ２</v>
          </cell>
          <cell r="H107" t="str">
            <v>ｺ50</v>
          </cell>
          <cell r="I107">
            <v>1130</v>
          </cell>
        </row>
        <row r="108">
          <cell r="B108">
            <v>105</v>
          </cell>
          <cell r="C108" t="str">
            <v>単管　抱足場</v>
          </cell>
          <cell r="D108" t="str">
            <v>10m未満　　　　9ｹ月</v>
          </cell>
          <cell r="E108" t="str">
            <v>ｍ２</v>
          </cell>
          <cell r="H108" t="str">
            <v>ｺ50</v>
          </cell>
          <cell r="I108">
            <v>1340</v>
          </cell>
        </row>
        <row r="109">
          <cell r="B109">
            <v>106</v>
          </cell>
          <cell r="C109" t="str">
            <v>単管　抱足場</v>
          </cell>
          <cell r="D109" t="str">
            <v>15m未満　　　　3ｹ月</v>
          </cell>
          <cell r="E109" t="str">
            <v>ｍ２</v>
          </cell>
          <cell r="H109" t="str">
            <v>ｺ50</v>
          </cell>
          <cell r="I109">
            <v>950</v>
          </cell>
        </row>
        <row r="110">
          <cell r="B110">
            <v>107</v>
          </cell>
          <cell r="C110" t="str">
            <v>単管　抱足場</v>
          </cell>
          <cell r="D110" t="str">
            <v>15m未満　　　　6ｹ月</v>
          </cell>
          <cell r="E110" t="str">
            <v>ｍ２</v>
          </cell>
          <cell r="H110" t="str">
            <v>ｺ50</v>
          </cell>
          <cell r="I110">
            <v>1160</v>
          </cell>
        </row>
        <row r="111">
          <cell r="B111">
            <v>108</v>
          </cell>
          <cell r="C111" t="str">
            <v>単管　抱足場</v>
          </cell>
          <cell r="D111" t="str">
            <v>15m未満　　　　9ｹ月</v>
          </cell>
          <cell r="E111" t="str">
            <v>ｍ２</v>
          </cell>
          <cell r="H111" t="str">
            <v>ｺ50</v>
          </cell>
          <cell r="I111">
            <v>1370</v>
          </cell>
        </row>
        <row r="112">
          <cell r="B112">
            <v>109</v>
          </cell>
          <cell r="C112" t="str">
            <v>単管　抱足場</v>
          </cell>
          <cell r="D112" t="str">
            <v>15m未満　　　　12ｹ月</v>
          </cell>
          <cell r="E112" t="str">
            <v>ｍ２</v>
          </cell>
          <cell r="H112" t="str">
            <v>ｺ50</v>
          </cell>
          <cell r="I112">
            <v>1580</v>
          </cell>
        </row>
        <row r="113">
          <cell r="B113">
            <v>110</v>
          </cell>
          <cell r="C113" t="str">
            <v>単管　一本足場</v>
          </cell>
          <cell r="D113" t="str">
            <v>10m未満　　　　3ｹ月</v>
          </cell>
          <cell r="E113" t="str">
            <v>ｍ２</v>
          </cell>
          <cell r="H113" t="str">
            <v>ｺ52</v>
          </cell>
          <cell r="I113">
            <v>810</v>
          </cell>
        </row>
        <row r="114">
          <cell r="B114">
            <v>111</v>
          </cell>
          <cell r="C114" t="str">
            <v>単管　一本足場</v>
          </cell>
          <cell r="D114" t="str">
            <v>10m未満　　　　6ｹ月</v>
          </cell>
          <cell r="E114" t="str">
            <v>ｍ２</v>
          </cell>
          <cell r="H114" t="str">
            <v>ｺ52</v>
          </cell>
          <cell r="I114">
            <v>1020</v>
          </cell>
        </row>
        <row r="115">
          <cell r="B115">
            <v>112</v>
          </cell>
          <cell r="C115" t="str">
            <v>単管　一本足場</v>
          </cell>
          <cell r="D115" t="str">
            <v>10m未満　　　　9ｹ月</v>
          </cell>
          <cell r="E115" t="str">
            <v>ｍ２</v>
          </cell>
          <cell r="H115" t="str">
            <v>ｺ52</v>
          </cell>
          <cell r="I115">
            <v>1230</v>
          </cell>
        </row>
        <row r="116">
          <cell r="B116">
            <v>113</v>
          </cell>
          <cell r="C116" t="str">
            <v>枠組棚足場（ｽﾃｰｼﾞﾝｸﾞ）</v>
          </cell>
          <cell r="D116" t="str">
            <v>　H=3.000　　　2ｹ月</v>
          </cell>
          <cell r="E116" t="str">
            <v>ｍ２</v>
          </cell>
          <cell r="H116" t="str">
            <v>ｺ54</v>
          </cell>
          <cell r="I116">
            <v>3280</v>
          </cell>
        </row>
        <row r="117">
          <cell r="B117">
            <v>114</v>
          </cell>
          <cell r="C117" t="str">
            <v>枠組棚足場（ｽﾃｰｼﾞﾝｸﾞ）</v>
          </cell>
          <cell r="D117" t="str">
            <v>　H=3.000　　　4ｹ月</v>
          </cell>
          <cell r="E117" t="str">
            <v>ｍ２</v>
          </cell>
          <cell r="H117" t="str">
            <v>ｺ54</v>
          </cell>
          <cell r="I117">
            <v>3590</v>
          </cell>
        </row>
        <row r="118">
          <cell r="B118">
            <v>115</v>
          </cell>
          <cell r="C118" t="str">
            <v>枠組棚足場（ｽﾃｰｼﾞﾝｸﾞ）</v>
          </cell>
          <cell r="D118" t="str">
            <v>　H=5.000　　　2ｹ月</v>
          </cell>
          <cell r="E118" t="str">
            <v>ｍ２</v>
          </cell>
          <cell r="H118" t="str">
            <v>ｺ54</v>
          </cell>
          <cell r="I118">
            <v>4130</v>
          </cell>
        </row>
        <row r="119">
          <cell r="B119">
            <v>116</v>
          </cell>
          <cell r="C119" t="str">
            <v>枠組棚足場（ｽﾃｰｼﾞﾝｸﾞ）</v>
          </cell>
          <cell r="D119" t="str">
            <v>　H=5.000　　　4ｹ月</v>
          </cell>
          <cell r="E119" t="str">
            <v>ｍ２</v>
          </cell>
          <cell r="H119" t="str">
            <v>ｺ54</v>
          </cell>
          <cell r="I119">
            <v>4480</v>
          </cell>
        </row>
        <row r="120">
          <cell r="B120">
            <v>117</v>
          </cell>
          <cell r="C120" t="str">
            <v>単管棚足場（ｽﾃｰｼﾞﾝｸﾞ）</v>
          </cell>
          <cell r="D120" t="str">
            <v>　H=3.000　　　2ｹ月</v>
          </cell>
          <cell r="E120" t="str">
            <v>ｍ２</v>
          </cell>
          <cell r="H120" t="str">
            <v>ｺ54</v>
          </cell>
          <cell r="I120">
            <v>3370</v>
          </cell>
        </row>
        <row r="121">
          <cell r="B121">
            <v>118</v>
          </cell>
          <cell r="C121" t="str">
            <v>単管棚足場（ｽﾃｰｼﾞﾝｸﾞ）</v>
          </cell>
          <cell r="D121" t="str">
            <v>　H=3.000　　　4ｹ月</v>
          </cell>
          <cell r="E121" t="str">
            <v>ｍ２</v>
          </cell>
          <cell r="H121" t="str">
            <v>ｺ54</v>
          </cell>
          <cell r="I121">
            <v>3610</v>
          </cell>
        </row>
        <row r="122">
          <cell r="B122">
            <v>119</v>
          </cell>
          <cell r="C122" t="str">
            <v>単管棚足場（ｽﾃｰｼﾞﾝｸﾞ）</v>
          </cell>
          <cell r="D122" t="str">
            <v>　H=5.000　　　2ｹ月</v>
          </cell>
          <cell r="E122" t="str">
            <v>ｍ２</v>
          </cell>
          <cell r="H122" t="str">
            <v>ｺ54</v>
          </cell>
          <cell r="I122">
            <v>4110</v>
          </cell>
        </row>
        <row r="123">
          <cell r="B123">
            <v>120</v>
          </cell>
          <cell r="C123" t="str">
            <v>単管棚足場（ｽﾃｰｼﾞﾝｸﾞ）</v>
          </cell>
          <cell r="D123" t="str">
            <v>　H=5.000　　　4ｹ月</v>
          </cell>
          <cell r="E123" t="str">
            <v>ｍ２</v>
          </cell>
          <cell r="H123" t="str">
            <v>ｺ54</v>
          </cell>
          <cell r="I123">
            <v>4360</v>
          </cell>
        </row>
        <row r="124">
          <cell r="B124">
            <v>121</v>
          </cell>
          <cell r="C124" t="str">
            <v>壁足場　（単管）</v>
          </cell>
          <cell r="D124" t="str">
            <v>　H=5.000　　　2ｹ月</v>
          </cell>
          <cell r="E124" t="str">
            <v>ｍ２</v>
          </cell>
          <cell r="H124" t="str">
            <v>ｺ54</v>
          </cell>
          <cell r="I124">
            <v>980</v>
          </cell>
        </row>
        <row r="125">
          <cell r="B125">
            <v>122</v>
          </cell>
          <cell r="C125" t="str">
            <v>壁足場　（単管）</v>
          </cell>
          <cell r="D125" t="str">
            <v>　H=5.000　　　4ｹ月</v>
          </cell>
          <cell r="E125" t="str">
            <v>ｍ２</v>
          </cell>
          <cell r="H125" t="str">
            <v>ｺ54</v>
          </cell>
          <cell r="I125">
            <v>1210</v>
          </cell>
        </row>
        <row r="126">
          <cell r="B126">
            <v>123</v>
          </cell>
          <cell r="C126" t="str">
            <v>階段室棚足場　（単管）</v>
          </cell>
          <cell r="D126" t="str">
            <v>　　　　　　　2ｹ月</v>
          </cell>
          <cell r="E126" t="str">
            <v>ｍ２</v>
          </cell>
          <cell r="H126" t="str">
            <v>ｺ54</v>
          </cell>
          <cell r="I126">
            <v>1730</v>
          </cell>
        </row>
        <row r="127">
          <cell r="B127">
            <v>124</v>
          </cell>
          <cell r="C127" t="str">
            <v>階段室棚足場　（単管）</v>
          </cell>
          <cell r="D127" t="str">
            <v>　　　　　　　4ｹ月</v>
          </cell>
          <cell r="E127" t="str">
            <v>ｍ２</v>
          </cell>
          <cell r="H127" t="str">
            <v>ｺ54</v>
          </cell>
          <cell r="I127">
            <v>2060</v>
          </cell>
        </row>
        <row r="128">
          <cell r="B128">
            <v>125</v>
          </cell>
          <cell r="C128" t="str">
            <v>ＥＬＶシャフト内足場</v>
          </cell>
          <cell r="D128" t="str">
            <v>　（一連）　H=30M　2ｹ月</v>
          </cell>
          <cell r="E128" t="str">
            <v>ｍ２</v>
          </cell>
          <cell r="H128" t="str">
            <v>ｺ54</v>
          </cell>
          <cell r="I128">
            <v>1670</v>
          </cell>
        </row>
        <row r="129">
          <cell r="B129">
            <v>126</v>
          </cell>
          <cell r="C129" t="str">
            <v>ＥＬＶシャフト内足場</v>
          </cell>
          <cell r="D129" t="str">
            <v>　（一連）　H=30M　4ｹ月</v>
          </cell>
          <cell r="E129" t="str">
            <v>ｍ２</v>
          </cell>
          <cell r="H129" t="str">
            <v>ｺ54</v>
          </cell>
          <cell r="I129">
            <v>1810</v>
          </cell>
        </row>
        <row r="130">
          <cell r="B130">
            <v>127</v>
          </cell>
          <cell r="C130" t="str">
            <v>ＥＬＶシャフト内足場</v>
          </cell>
          <cell r="D130" t="str">
            <v>　（一連）　H=30M　6ｹ月</v>
          </cell>
          <cell r="E130" t="str">
            <v>ｍ２</v>
          </cell>
          <cell r="H130" t="str">
            <v>ｺ54</v>
          </cell>
          <cell r="I130">
            <v>1950</v>
          </cell>
        </row>
        <row r="131">
          <cell r="B131">
            <v>128</v>
          </cell>
          <cell r="C131" t="str">
            <v>ＥＬＶシャフト内足場</v>
          </cell>
          <cell r="D131" t="str">
            <v>　（二連）　H=30M　2ｹ月</v>
          </cell>
          <cell r="E131" t="str">
            <v>ｍ２</v>
          </cell>
          <cell r="H131" t="str">
            <v>ｺ54</v>
          </cell>
          <cell r="I131">
            <v>1230</v>
          </cell>
        </row>
        <row r="132">
          <cell r="B132">
            <v>129</v>
          </cell>
          <cell r="C132" t="str">
            <v>ＥＬＶシャフト内足場</v>
          </cell>
          <cell r="D132" t="str">
            <v>　（二連）　H=30M　4ｹ月</v>
          </cell>
          <cell r="E132" t="str">
            <v>ｍ２</v>
          </cell>
          <cell r="H132" t="str">
            <v>ｺ54</v>
          </cell>
          <cell r="I132">
            <v>1370</v>
          </cell>
        </row>
        <row r="133">
          <cell r="B133">
            <v>130</v>
          </cell>
          <cell r="C133" t="str">
            <v>ＥＬＶシャフト内足場</v>
          </cell>
          <cell r="D133" t="str">
            <v>　（二連）　H=30M　6ｹ月</v>
          </cell>
          <cell r="E133" t="str">
            <v>ｍ２</v>
          </cell>
          <cell r="H133" t="str">
            <v>ｺ54</v>
          </cell>
          <cell r="I133">
            <v>1510</v>
          </cell>
        </row>
        <row r="134">
          <cell r="B134">
            <v>131</v>
          </cell>
          <cell r="C134" t="str">
            <v>鉄骨つり棚足場</v>
          </cell>
          <cell r="D134" t="str">
            <v>　（ﾁｪｰﾝ角ﾊﾟｲﾌﾟ）ｼﾝｸﾞﾙ　2ｹ月</v>
          </cell>
          <cell r="E134" t="str">
            <v>ｍ２</v>
          </cell>
          <cell r="H134" t="str">
            <v>ｺ54</v>
          </cell>
          <cell r="I134">
            <v>1070</v>
          </cell>
        </row>
        <row r="135">
          <cell r="B135">
            <v>132</v>
          </cell>
          <cell r="C135" t="str">
            <v>鉄骨つり棚足場</v>
          </cell>
          <cell r="D135" t="str">
            <v>　（ﾁｪｰﾝ角ﾊﾟｲﾌﾟ）ｼﾝｸﾞﾙ　4ｹ月</v>
          </cell>
          <cell r="E135" t="str">
            <v>ｍ２</v>
          </cell>
          <cell r="H135" t="str">
            <v>ｺ54</v>
          </cell>
          <cell r="I135">
            <v>1220</v>
          </cell>
        </row>
        <row r="136">
          <cell r="B136">
            <v>133</v>
          </cell>
          <cell r="C136" t="str">
            <v>鉄骨つり足場</v>
          </cell>
          <cell r="D136" t="str">
            <v>　帯状　　　　　　2ｹ月</v>
          </cell>
          <cell r="E136" t="str">
            <v>ｍ</v>
          </cell>
          <cell r="H136" t="str">
            <v>ｺ54</v>
          </cell>
          <cell r="I136">
            <v>1500</v>
          </cell>
        </row>
        <row r="137">
          <cell r="B137">
            <v>134</v>
          </cell>
          <cell r="C137" t="str">
            <v>鉄骨つり足場</v>
          </cell>
          <cell r="D137" t="str">
            <v>　帯状　　　　　　4ｹ月</v>
          </cell>
          <cell r="E137" t="str">
            <v>ｍ</v>
          </cell>
          <cell r="H137" t="str">
            <v>ｺ54</v>
          </cell>
          <cell r="I137">
            <v>1860</v>
          </cell>
        </row>
        <row r="138">
          <cell r="B138">
            <v>135</v>
          </cell>
          <cell r="C138" t="str">
            <v>鉄骨つり足場</v>
          </cell>
          <cell r="D138" t="str">
            <v>　ｶｺﾞ足場　　　　2ｹ月</v>
          </cell>
          <cell r="E138" t="str">
            <v>個所</v>
          </cell>
          <cell r="H138" t="str">
            <v>ｺ54</v>
          </cell>
          <cell r="I138">
            <v>8420</v>
          </cell>
        </row>
        <row r="139">
          <cell r="B139">
            <v>136</v>
          </cell>
          <cell r="C139" t="str">
            <v>鉄骨つり足場</v>
          </cell>
          <cell r="D139" t="str">
            <v>　ｶｺﾞ足場　　　　4ｹ月</v>
          </cell>
          <cell r="E139" t="str">
            <v>個所</v>
          </cell>
          <cell r="H139" t="str">
            <v>ｺ54</v>
          </cell>
          <cell r="I139">
            <v>13100</v>
          </cell>
        </row>
        <row r="140">
          <cell r="B140">
            <v>137</v>
          </cell>
          <cell r="C140" t="str">
            <v>脚立足場</v>
          </cell>
          <cell r="D140" t="str">
            <v>　並列　　H=1800　　2ｹ月</v>
          </cell>
          <cell r="E140" t="str">
            <v>ｍ２</v>
          </cell>
          <cell r="H140" t="str">
            <v>ｺ54</v>
          </cell>
          <cell r="I140">
            <v>360</v>
          </cell>
        </row>
        <row r="141">
          <cell r="B141">
            <v>138</v>
          </cell>
          <cell r="C141" t="str">
            <v>脚立足場</v>
          </cell>
          <cell r="D141" t="str">
            <v>　並列　　H=1800　　4ｹ月</v>
          </cell>
          <cell r="E141" t="str">
            <v>ｍ２</v>
          </cell>
          <cell r="H141" t="str">
            <v>ｺ54</v>
          </cell>
          <cell r="I141">
            <v>450</v>
          </cell>
        </row>
        <row r="142">
          <cell r="B142">
            <v>139</v>
          </cell>
          <cell r="C142" t="str">
            <v>脚立足場</v>
          </cell>
          <cell r="D142" t="str">
            <v>　直列　　H=1800　　2ｹ月</v>
          </cell>
          <cell r="E142" t="str">
            <v>ｍ２</v>
          </cell>
          <cell r="H142" t="str">
            <v>ｺ54</v>
          </cell>
          <cell r="I142">
            <v>280</v>
          </cell>
        </row>
        <row r="143">
          <cell r="B143">
            <v>140</v>
          </cell>
          <cell r="C143" t="str">
            <v>脚立足場</v>
          </cell>
          <cell r="D143" t="str">
            <v>　直列　　H=1800　　4ｹ月</v>
          </cell>
          <cell r="E143" t="str">
            <v>ｍ２</v>
          </cell>
          <cell r="H143" t="str">
            <v>ｺ54</v>
          </cell>
          <cell r="I143">
            <v>360</v>
          </cell>
        </row>
        <row r="144">
          <cell r="B144">
            <v>141</v>
          </cell>
          <cell r="C144" t="str">
            <v>垂直養生</v>
          </cell>
          <cell r="D144" t="str">
            <v>　ｸﾞﾘｰﾝﾈｯﾄ張り　3ｹ月</v>
          </cell>
          <cell r="E144" t="str">
            <v>ｍ２</v>
          </cell>
          <cell r="H144" t="str">
            <v>ｺ58</v>
          </cell>
          <cell r="I144">
            <v>290</v>
          </cell>
        </row>
        <row r="145">
          <cell r="B145">
            <v>142</v>
          </cell>
          <cell r="C145" t="str">
            <v>垂直養生</v>
          </cell>
          <cell r="D145" t="str">
            <v>　ｸﾞﾘｰﾝﾈｯﾄ張り　6ｹ月</v>
          </cell>
          <cell r="E145" t="str">
            <v>ｍ２</v>
          </cell>
          <cell r="H145" t="str">
            <v>ｺ58</v>
          </cell>
          <cell r="I145">
            <v>365</v>
          </cell>
        </row>
        <row r="146">
          <cell r="B146">
            <v>143</v>
          </cell>
          <cell r="C146" t="str">
            <v>垂直養生</v>
          </cell>
          <cell r="D146" t="str">
            <v>　ｸﾞﾘｰﾝﾈｯﾄ張り　9ｹ月</v>
          </cell>
          <cell r="E146" t="str">
            <v>ｍ２</v>
          </cell>
          <cell r="H146" t="str">
            <v>ｺ58</v>
          </cell>
          <cell r="I146">
            <v>440</v>
          </cell>
        </row>
        <row r="147">
          <cell r="B147">
            <v>144</v>
          </cell>
          <cell r="C147" t="str">
            <v>垂直養生</v>
          </cell>
          <cell r="D147" t="str">
            <v>　ﾒｯｼｭｼｰﾄ張り　　3ｹ月</v>
          </cell>
          <cell r="E147" t="str">
            <v>ｍ２</v>
          </cell>
          <cell r="H147" t="str">
            <v>ｺ58</v>
          </cell>
          <cell r="I147">
            <v>430</v>
          </cell>
        </row>
        <row r="148">
          <cell r="B148">
            <v>145</v>
          </cell>
          <cell r="C148" t="str">
            <v>垂直養生</v>
          </cell>
          <cell r="D148" t="str">
            <v>　ﾒｯｼｭｼｰﾄ張り　　6ｹ月</v>
          </cell>
          <cell r="E148" t="str">
            <v>ｍ２</v>
          </cell>
          <cell r="H148" t="str">
            <v>ｺ58</v>
          </cell>
          <cell r="I148">
            <v>550</v>
          </cell>
        </row>
        <row r="149">
          <cell r="B149">
            <v>146</v>
          </cell>
          <cell r="C149" t="str">
            <v>垂直養生</v>
          </cell>
          <cell r="D149" t="str">
            <v>　ﾒｯｼｭｼｰﾄ張り　　9ｹ月</v>
          </cell>
          <cell r="E149" t="str">
            <v>ｍ２</v>
          </cell>
          <cell r="H149" t="str">
            <v>ｺ58</v>
          </cell>
          <cell r="I149">
            <v>670</v>
          </cell>
        </row>
        <row r="150">
          <cell r="B150">
            <v>147</v>
          </cell>
          <cell r="C150" t="str">
            <v>垂直養生</v>
          </cell>
          <cell r="D150" t="str">
            <v>　養生ｼｰﾄ張り　　3ｹ月</v>
          </cell>
          <cell r="E150" t="str">
            <v>ｍ２</v>
          </cell>
          <cell r="H150" t="str">
            <v>ｺ58</v>
          </cell>
          <cell r="I150">
            <v>430</v>
          </cell>
        </row>
        <row r="151">
          <cell r="B151">
            <v>148</v>
          </cell>
          <cell r="C151" t="str">
            <v>垂直養生</v>
          </cell>
          <cell r="D151" t="str">
            <v>　養生ｼｰﾄ張り　　6ｹ月</v>
          </cell>
          <cell r="E151" t="str">
            <v>ｍ２</v>
          </cell>
          <cell r="H151" t="str">
            <v>ｺ58</v>
          </cell>
          <cell r="I151">
            <v>535</v>
          </cell>
        </row>
        <row r="152">
          <cell r="B152">
            <v>149</v>
          </cell>
          <cell r="C152" t="str">
            <v>垂直養生</v>
          </cell>
          <cell r="D152" t="str">
            <v>　養生ｼｰﾄ張り　　9ｹ月</v>
          </cell>
          <cell r="E152" t="str">
            <v>ｍ２</v>
          </cell>
          <cell r="H152" t="str">
            <v>ｺ58</v>
          </cell>
          <cell r="I152">
            <v>640</v>
          </cell>
        </row>
        <row r="153">
          <cell r="B153">
            <v>150</v>
          </cell>
          <cell r="C153" t="str">
            <v>水平養生</v>
          </cell>
          <cell r="D153" t="str">
            <v>　水平安全ﾈｯﾄ張り　3ｹ月</v>
          </cell>
          <cell r="E153" t="str">
            <v>ｍ２</v>
          </cell>
          <cell r="H153" t="str">
            <v>ｺ58</v>
          </cell>
          <cell r="I153">
            <v>360</v>
          </cell>
        </row>
        <row r="154">
          <cell r="B154">
            <v>151</v>
          </cell>
          <cell r="C154" t="str">
            <v>水平養生</v>
          </cell>
          <cell r="D154" t="str">
            <v>　水平安全ﾈｯﾄ張り　6ｹ月</v>
          </cell>
          <cell r="E154" t="str">
            <v>ｍ２</v>
          </cell>
          <cell r="H154" t="str">
            <v>ｺ58</v>
          </cell>
          <cell r="I154">
            <v>450</v>
          </cell>
        </row>
        <row r="155">
          <cell r="B155">
            <v>152</v>
          </cell>
          <cell r="C155" t="str">
            <v>水平養生</v>
          </cell>
          <cell r="D155" t="str">
            <v>　水平安全ﾈｯﾄ張り　9ｹ月</v>
          </cell>
          <cell r="E155" t="str">
            <v>ｍ２</v>
          </cell>
          <cell r="H155" t="str">
            <v>ｺ58</v>
          </cell>
          <cell r="I155">
            <v>540</v>
          </cell>
        </row>
        <row r="156">
          <cell r="B156">
            <v>153</v>
          </cell>
          <cell r="C156" t="str">
            <v>水平養生</v>
          </cell>
          <cell r="D156" t="str">
            <v>　水平ﾀﾞﾌﾞﾙﾈｯﾄ張り　3ｹ月</v>
          </cell>
          <cell r="E156" t="str">
            <v>ｍ２</v>
          </cell>
          <cell r="H156" t="str">
            <v>ｺ58</v>
          </cell>
          <cell r="I156">
            <v>500</v>
          </cell>
        </row>
        <row r="157">
          <cell r="B157">
            <v>154</v>
          </cell>
          <cell r="C157" t="str">
            <v>水平養生</v>
          </cell>
          <cell r="D157" t="str">
            <v>　水平ﾀﾞﾌﾞﾙﾈｯﾄ張り　6ｹ月</v>
          </cell>
          <cell r="E157" t="str">
            <v>ｍ２</v>
          </cell>
          <cell r="H157" t="str">
            <v>ｺ58</v>
          </cell>
          <cell r="I157">
            <v>680</v>
          </cell>
        </row>
        <row r="158">
          <cell r="B158">
            <v>155</v>
          </cell>
          <cell r="C158" t="str">
            <v>水平養生</v>
          </cell>
          <cell r="D158" t="str">
            <v>　水平ﾀﾞﾌﾞﾙﾈｯﾄ張り　9ｹ月</v>
          </cell>
          <cell r="E158" t="str">
            <v>ｍ２</v>
          </cell>
          <cell r="H158" t="str">
            <v>ｺ58</v>
          </cell>
          <cell r="I158">
            <v>860</v>
          </cell>
        </row>
        <row r="159">
          <cell r="B159">
            <v>156</v>
          </cell>
          <cell r="C159" t="str">
            <v>養生</v>
          </cell>
          <cell r="D159" t="str">
            <v>躯､仕　工場倉庫</v>
          </cell>
          <cell r="E159" t="str">
            <v>ｍ２</v>
          </cell>
          <cell r="H159" t="str">
            <v>ｺ60</v>
          </cell>
          <cell r="I159">
            <v>230</v>
          </cell>
        </row>
        <row r="160">
          <cell r="B160">
            <v>157</v>
          </cell>
          <cell r="C160" t="str">
            <v>養生</v>
          </cell>
          <cell r="D160" t="str">
            <v>　　　　事務所</v>
          </cell>
          <cell r="E160" t="str">
            <v>ｍ２</v>
          </cell>
          <cell r="H160" t="str">
            <v>ｺ60</v>
          </cell>
          <cell r="I160">
            <v>300</v>
          </cell>
        </row>
        <row r="161">
          <cell r="B161">
            <v>158</v>
          </cell>
          <cell r="C161" t="str">
            <v>養生</v>
          </cell>
          <cell r="D161" t="str">
            <v>　　　　共同住宅</v>
          </cell>
          <cell r="E161" t="str">
            <v>ｍ２</v>
          </cell>
          <cell r="H161" t="str">
            <v>ｺ60</v>
          </cell>
          <cell r="I161">
            <v>380</v>
          </cell>
        </row>
        <row r="162">
          <cell r="B162">
            <v>159</v>
          </cell>
          <cell r="C162" t="str">
            <v>養生</v>
          </cell>
          <cell r="D162" t="str">
            <v>躯　　　工場倉庫</v>
          </cell>
          <cell r="E162" t="str">
            <v>ｍ２</v>
          </cell>
          <cell r="H162" t="str">
            <v>ｺ60</v>
          </cell>
          <cell r="I162">
            <v>100</v>
          </cell>
        </row>
        <row r="163">
          <cell r="B163">
            <v>160</v>
          </cell>
          <cell r="C163" t="str">
            <v>養生</v>
          </cell>
          <cell r="D163" t="str">
            <v>　　　　事務所</v>
          </cell>
          <cell r="E163" t="str">
            <v>ｍ２</v>
          </cell>
          <cell r="H163" t="str">
            <v>ｺ60</v>
          </cell>
          <cell r="I163">
            <v>120</v>
          </cell>
        </row>
        <row r="164">
          <cell r="B164">
            <v>161</v>
          </cell>
          <cell r="C164" t="str">
            <v>養生</v>
          </cell>
          <cell r="D164" t="str">
            <v>　　　　共同住宅</v>
          </cell>
          <cell r="E164" t="str">
            <v>ｍ２</v>
          </cell>
          <cell r="H164" t="str">
            <v>ｺ60</v>
          </cell>
          <cell r="I164">
            <v>150</v>
          </cell>
        </row>
        <row r="165">
          <cell r="B165">
            <v>162</v>
          </cell>
          <cell r="C165" t="str">
            <v>養生</v>
          </cell>
          <cell r="D165" t="str">
            <v>仕　　　工場倉庫</v>
          </cell>
          <cell r="E165" t="str">
            <v>ｍ２</v>
          </cell>
          <cell r="H165" t="str">
            <v>ｺ60</v>
          </cell>
          <cell r="I165">
            <v>130</v>
          </cell>
        </row>
        <row r="166">
          <cell r="B166">
            <v>163</v>
          </cell>
          <cell r="C166" t="str">
            <v>養生</v>
          </cell>
          <cell r="D166" t="str">
            <v>　　　　事務所</v>
          </cell>
          <cell r="E166" t="str">
            <v>ｍ２</v>
          </cell>
          <cell r="H166" t="str">
            <v>ｺ60</v>
          </cell>
          <cell r="I166">
            <v>180</v>
          </cell>
        </row>
        <row r="167">
          <cell r="B167">
            <v>164</v>
          </cell>
          <cell r="C167" t="str">
            <v>養生</v>
          </cell>
          <cell r="D167" t="str">
            <v>　　　　共同住宅</v>
          </cell>
          <cell r="E167" t="str">
            <v>ｍ２</v>
          </cell>
          <cell r="H167" t="str">
            <v>ｺ60</v>
          </cell>
          <cell r="I167">
            <v>230</v>
          </cell>
        </row>
        <row r="168">
          <cell r="B168">
            <v>165</v>
          </cell>
          <cell r="C168" t="str">
            <v>清掃片付</v>
          </cell>
          <cell r="D168" t="str">
            <v>　　　　工場倉庫</v>
          </cell>
          <cell r="E168" t="str">
            <v>ｍ２</v>
          </cell>
          <cell r="H168" t="str">
            <v>ｺ60</v>
          </cell>
          <cell r="I168">
            <v>800</v>
          </cell>
        </row>
        <row r="169">
          <cell r="B169">
            <v>166</v>
          </cell>
          <cell r="C169" t="str">
            <v>清掃片付</v>
          </cell>
          <cell r="D169" t="str">
            <v>　　　　事務所</v>
          </cell>
          <cell r="E169" t="str">
            <v>ｍ２</v>
          </cell>
          <cell r="H169" t="str">
            <v>ｺ60</v>
          </cell>
          <cell r="I169">
            <v>1000</v>
          </cell>
        </row>
        <row r="170">
          <cell r="B170">
            <v>167</v>
          </cell>
          <cell r="C170" t="str">
            <v>清掃片付</v>
          </cell>
          <cell r="D170" t="str">
            <v>　　　　共同住宅</v>
          </cell>
          <cell r="E170" t="str">
            <v>ｍ２</v>
          </cell>
          <cell r="H170" t="str">
            <v>ｺ60</v>
          </cell>
          <cell r="I170">
            <v>1100</v>
          </cell>
        </row>
        <row r="171">
          <cell r="B171">
            <v>168</v>
          </cell>
        </row>
        <row r="172">
          <cell r="B172">
            <v>169</v>
          </cell>
          <cell r="C172" t="str">
            <v>　　</v>
          </cell>
        </row>
        <row r="173">
          <cell r="B173">
            <v>170</v>
          </cell>
          <cell r="C173" t="str">
            <v>　小　　　　計</v>
          </cell>
        </row>
        <row r="174">
          <cell r="B174">
            <v>171</v>
          </cell>
          <cell r="C174" t="str">
            <v>土　工　事</v>
          </cell>
          <cell r="E174" t="str">
            <v>　</v>
          </cell>
        </row>
        <row r="175">
          <cell r="B175">
            <v>172</v>
          </cell>
          <cell r="C175" t="str">
            <v>根切　（人力）</v>
          </cell>
          <cell r="D175" t="str">
            <v>　砂､砂質土</v>
          </cell>
          <cell r="E175" t="str">
            <v>ｍ３</v>
          </cell>
          <cell r="H175" t="str">
            <v>ｺ64</v>
          </cell>
          <cell r="I175">
            <v>6750</v>
          </cell>
        </row>
        <row r="176">
          <cell r="B176">
            <v>173</v>
          </cell>
          <cell r="C176" t="str">
            <v>根切　（人力）</v>
          </cell>
          <cell r="D176" t="str">
            <v>　れき質土､粘性土</v>
          </cell>
          <cell r="E176" t="str">
            <v>ｍ３</v>
          </cell>
          <cell r="H176" t="str">
            <v>ｺ64</v>
          </cell>
          <cell r="I176">
            <v>7600</v>
          </cell>
        </row>
        <row r="177">
          <cell r="B177">
            <v>174</v>
          </cell>
          <cell r="C177" t="str">
            <v>根切　（機械）</v>
          </cell>
          <cell r="D177" t="str">
            <v>　砂､砂質土</v>
          </cell>
          <cell r="E177" t="str">
            <v>ｍ３</v>
          </cell>
          <cell r="H177" t="str">
            <v>ｺ市4</v>
          </cell>
          <cell r="I177">
            <v>550</v>
          </cell>
        </row>
        <row r="178">
          <cell r="B178">
            <v>175</v>
          </cell>
          <cell r="C178" t="str">
            <v>根切　（機械）</v>
          </cell>
          <cell r="D178" t="str">
            <v>　れき質土､粘性土</v>
          </cell>
          <cell r="E178" t="str">
            <v>ｍ３</v>
          </cell>
          <cell r="H178" t="str">
            <v>ｺ64</v>
          </cell>
          <cell r="I178" t="str">
            <v>　　</v>
          </cell>
        </row>
        <row r="179">
          <cell r="B179">
            <v>176</v>
          </cell>
          <cell r="C179" t="str">
            <v>床付け</v>
          </cell>
          <cell r="D179" t="str">
            <v>　人力</v>
          </cell>
          <cell r="E179" t="str">
            <v>ｍ２</v>
          </cell>
          <cell r="H179" t="str">
            <v>ｺ64</v>
          </cell>
          <cell r="I179">
            <v>500</v>
          </cell>
        </row>
        <row r="180">
          <cell r="B180">
            <v>177</v>
          </cell>
          <cell r="C180" t="str">
            <v>鋤取り　（人力）</v>
          </cell>
          <cell r="E180" t="str">
            <v>ｍ２</v>
          </cell>
          <cell r="H180" t="str">
            <v>ｺ64</v>
          </cell>
          <cell r="I180">
            <v>3400</v>
          </cell>
        </row>
        <row r="181">
          <cell r="B181">
            <v>178</v>
          </cell>
          <cell r="C181" t="str">
            <v>鋤取り　（機械）</v>
          </cell>
          <cell r="E181" t="str">
            <v>ｍ２</v>
          </cell>
          <cell r="H181" t="str">
            <v>ｺ64</v>
          </cell>
          <cell r="I181">
            <v>340</v>
          </cell>
        </row>
        <row r="182">
          <cell r="B182">
            <v>179</v>
          </cell>
          <cell r="C182" t="str">
            <v>埋戻し　（人力）</v>
          </cell>
          <cell r="D182" t="str">
            <v>場内仮置　建物周辺</v>
          </cell>
          <cell r="E182" t="str">
            <v>ｍ３</v>
          </cell>
          <cell r="H182" t="str">
            <v>ｺ66</v>
          </cell>
          <cell r="I182">
            <v>3130</v>
          </cell>
        </row>
        <row r="183">
          <cell r="B183">
            <v>180</v>
          </cell>
          <cell r="C183" t="str">
            <v>埋戻し　（機械）</v>
          </cell>
          <cell r="D183" t="str">
            <v>場内仮置　建物周辺</v>
          </cell>
          <cell r="E183" t="str">
            <v>ｍ３</v>
          </cell>
          <cell r="H183" t="str">
            <v>ｺ66</v>
          </cell>
          <cell r="I183" t="str">
            <v>　　</v>
          </cell>
        </row>
        <row r="184">
          <cell r="B184">
            <v>181</v>
          </cell>
          <cell r="C184" t="str">
            <v>埋戻し　（人力）</v>
          </cell>
          <cell r="D184" t="str">
            <v>場内仮置　建物周辺20～30m</v>
          </cell>
          <cell r="E184" t="str">
            <v>ｍ３</v>
          </cell>
          <cell r="H184" t="str">
            <v>ｺ66</v>
          </cell>
          <cell r="I184">
            <v>4850</v>
          </cell>
        </row>
        <row r="185">
          <cell r="B185">
            <v>182</v>
          </cell>
          <cell r="C185" t="str">
            <v>埋戻し　（機械）</v>
          </cell>
          <cell r="D185" t="str">
            <v>場内仮置　建物周辺20～30m</v>
          </cell>
          <cell r="E185" t="str">
            <v>ｍ３</v>
          </cell>
          <cell r="H185" t="str">
            <v>ｺ66</v>
          </cell>
          <cell r="I185">
            <v>1300</v>
          </cell>
        </row>
        <row r="186">
          <cell r="B186">
            <v>183</v>
          </cell>
          <cell r="C186" t="str">
            <v>埋戻し　（人力）</v>
          </cell>
          <cell r="D186" t="str">
            <v>搬入土　　良質</v>
          </cell>
          <cell r="E186" t="str">
            <v>ｍ３</v>
          </cell>
          <cell r="H186" t="str">
            <v>ｺ66</v>
          </cell>
          <cell r="I186">
            <v>4150</v>
          </cell>
        </row>
        <row r="187">
          <cell r="B187">
            <v>184</v>
          </cell>
          <cell r="C187" t="str">
            <v>埋戻し　（機械）</v>
          </cell>
          <cell r="D187" t="str">
            <v>搬入土　　良質</v>
          </cell>
          <cell r="E187" t="str">
            <v>ｍ３</v>
          </cell>
          <cell r="H187" t="str">
            <v>ｺ66</v>
          </cell>
          <cell r="I187">
            <v>2700</v>
          </cell>
        </row>
        <row r="188">
          <cell r="B188">
            <v>185</v>
          </cell>
          <cell r="C188" t="str">
            <v>埋戻し　（人力）</v>
          </cell>
          <cell r="D188" t="str">
            <v>搬入土　　山砂類</v>
          </cell>
          <cell r="E188" t="str">
            <v>ｍ３</v>
          </cell>
          <cell r="H188" t="str">
            <v>ｺ66</v>
          </cell>
          <cell r="I188">
            <v>5220</v>
          </cell>
        </row>
        <row r="189">
          <cell r="B189">
            <v>186</v>
          </cell>
          <cell r="C189" t="str">
            <v>埋戻し　（機械）</v>
          </cell>
          <cell r="D189" t="str">
            <v>搬入土　　山砂類</v>
          </cell>
          <cell r="E189" t="str">
            <v>ｍ３</v>
          </cell>
          <cell r="H189" t="str">
            <v>ｺ66</v>
          </cell>
          <cell r="I189">
            <v>3610</v>
          </cell>
        </row>
        <row r="190">
          <cell r="B190">
            <v>187</v>
          </cell>
          <cell r="C190" t="str">
            <v>盛土</v>
          </cell>
          <cell r="D190" t="str">
            <v>場内仮置　建物周辺</v>
          </cell>
          <cell r="E190" t="str">
            <v>ｍ３</v>
          </cell>
          <cell r="H190" t="str">
            <v>ｺ66</v>
          </cell>
          <cell r="I190">
            <v>3460</v>
          </cell>
        </row>
        <row r="191">
          <cell r="B191">
            <v>188</v>
          </cell>
          <cell r="C191" t="str">
            <v>盛土</v>
          </cell>
          <cell r="D191" t="str">
            <v>場内仮置　建物周辺</v>
          </cell>
          <cell r="E191" t="str">
            <v>ｍ３</v>
          </cell>
          <cell r="H191" t="str">
            <v>ｺ66</v>
          </cell>
          <cell r="I191">
            <v>770</v>
          </cell>
        </row>
        <row r="192">
          <cell r="B192">
            <v>189</v>
          </cell>
          <cell r="C192" t="str">
            <v>盛土</v>
          </cell>
          <cell r="D192" t="str">
            <v>場内仮置　建物周辺20～30m</v>
          </cell>
          <cell r="E192" t="str">
            <v>ｍ３</v>
          </cell>
          <cell r="H192" t="str">
            <v>ｺ66</v>
          </cell>
          <cell r="I192">
            <v>4880</v>
          </cell>
        </row>
        <row r="193">
          <cell r="B193">
            <v>190</v>
          </cell>
          <cell r="C193" t="str">
            <v>盛土</v>
          </cell>
          <cell r="D193" t="str">
            <v>場内仮置　建物周辺20～30m</v>
          </cell>
          <cell r="E193" t="str">
            <v>ｍ３</v>
          </cell>
          <cell r="H193" t="str">
            <v>ｺ66</v>
          </cell>
          <cell r="I193">
            <v>1500</v>
          </cell>
        </row>
        <row r="194">
          <cell r="B194">
            <v>191</v>
          </cell>
          <cell r="C194" t="str">
            <v>盛土</v>
          </cell>
          <cell r="D194" t="str">
            <v>搬入土　　良質</v>
          </cell>
          <cell r="E194" t="str">
            <v>ｍ３</v>
          </cell>
          <cell r="H194" t="str">
            <v>ｺ66</v>
          </cell>
          <cell r="I194">
            <v>4700</v>
          </cell>
        </row>
        <row r="195">
          <cell r="B195">
            <v>192</v>
          </cell>
          <cell r="C195" t="str">
            <v>盛土</v>
          </cell>
          <cell r="D195" t="str">
            <v>搬入土　　良質</v>
          </cell>
          <cell r="E195" t="str">
            <v>ｍ３</v>
          </cell>
          <cell r="H195" t="str">
            <v>ｺ66</v>
          </cell>
          <cell r="I195">
            <v>2790</v>
          </cell>
        </row>
        <row r="196">
          <cell r="B196">
            <v>193</v>
          </cell>
          <cell r="C196" t="str">
            <v>盛土</v>
          </cell>
          <cell r="D196" t="str">
            <v>搬入土　　山砂類</v>
          </cell>
          <cell r="E196" t="str">
            <v>ｍ３</v>
          </cell>
          <cell r="H196" t="str">
            <v>ｺ66</v>
          </cell>
          <cell r="I196">
            <v>5600</v>
          </cell>
        </row>
        <row r="197">
          <cell r="B197">
            <v>194</v>
          </cell>
          <cell r="C197" t="str">
            <v>盛土</v>
          </cell>
          <cell r="D197" t="str">
            <v>搬入土　　山砂類</v>
          </cell>
          <cell r="E197" t="str">
            <v>ｍ３</v>
          </cell>
          <cell r="H197" t="str">
            <v>ｺ66</v>
          </cell>
          <cell r="I197">
            <v>3700</v>
          </cell>
        </row>
        <row r="198">
          <cell r="B198">
            <v>195</v>
          </cell>
          <cell r="C198" t="str">
            <v>残土処分</v>
          </cell>
          <cell r="D198" t="str">
            <v>場内敷き均し</v>
          </cell>
          <cell r="E198" t="str">
            <v>ｍ３</v>
          </cell>
          <cell r="H198" t="str">
            <v>ｺ66</v>
          </cell>
          <cell r="I198">
            <v>900</v>
          </cell>
        </row>
        <row r="199">
          <cell r="B199">
            <v>196</v>
          </cell>
          <cell r="C199" t="str">
            <v>残土処分</v>
          </cell>
          <cell r="D199" t="str">
            <v>場内仮置き</v>
          </cell>
          <cell r="E199" t="str">
            <v>ｍ３</v>
          </cell>
          <cell r="H199" t="str">
            <v>ｺ66</v>
          </cell>
          <cell r="I199">
            <v>800</v>
          </cell>
        </row>
        <row r="200">
          <cell r="B200">
            <v>197</v>
          </cell>
          <cell r="C200" t="str">
            <v>残土処分</v>
          </cell>
          <cell r="D200" t="str">
            <v>場外処分</v>
          </cell>
          <cell r="E200" t="str">
            <v>ｍ３</v>
          </cell>
          <cell r="H200" t="str">
            <v>ｺ66</v>
          </cell>
          <cell r="I200">
            <v>4060</v>
          </cell>
        </row>
        <row r="201">
          <cell r="B201">
            <v>198</v>
          </cell>
          <cell r="C201" t="str">
            <v>地耐力試験</v>
          </cell>
          <cell r="D201" t="str">
            <v>50KN以内</v>
          </cell>
          <cell r="E201" t="str">
            <v>ヶ所</v>
          </cell>
          <cell r="H201" t="str">
            <v>ﾌﾞ737</v>
          </cell>
          <cell r="I201">
            <v>322000</v>
          </cell>
        </row>
        <row r="202">
          <cell r="B202">
            <v>199</v>
          </cell>
          <cell r="C202" t="str">
            <v>山止め</v>
          </cell>
          <cell r="D202" t="str">
            <v>　</v>
          </cell>
          <cell r="E202" t="str">
            <v>ｍ２</v>
          </cell>
        </row>
        <row r="203">
          <cell r="B203">
            <v>200</v>
          </cell>
          <cell r="C203" t="str">
            <v>　</v>
          </cell>
          <cell r="D203" t="str">
            <v>　</v>
          </cell>
          <cell r="E203" t="str">
            <v>　</v>
          </cell>
        </row>
        <row r="204">
          <cell r="B204">
            <v>201</v>
          </cell>
          <cell r="C204" t="str">
            <v>　</v>
          </cell>
          <cell r="D204" t="str">
            <v>　</v>
          </cell>
          <cell r="E204" t="str">
            <v>　</v>
          </cell>
        </row>
        <row r="205">
          <cell r="B205">
            <v>202</v>
          </cell>
          <cell r="C205" t="str">
            <v>　小　　　　計</v>
          </cell>
          <cell r="D205" t="str">
            <v>　</v>
          </cell>
          <cell r="E205" t="str">
            <v>　</v>
          </cell>
        </row>
        <row r="206">
          <cell r="B206">
            <v>203</v>
          </cell>
          <cell r="C206" t="str">
            <v>地 業 工 事</v>
          </cell>
        </row>
        <row r="207">
          <cell r="B207">
            <v>204</v>
          </cell>
          <cell r="C207" t="str">
            <v>砕石地業　（基礎）</v>
          </cell>
          <cell r="D207" t="str">
            <v>新材</v>
          </cell>
          <cell r="E207" t="str">
            <v>ｍ３</v>
          </cell>
          <cell r="H207" t="str">
            <v>ｺ66</v>
          </cell>
          <cell r="I207">
            <v>6500</v>
          </cell>
        </row>
        <row r="208">
          <cell r="B208">
            <v>205</v>
          </cell>
          <cell r="C208" t="str">
            <v>砕石地業　（土間）</v>
          </cell>
          <cell r="D208" t="str">
            <v>新材</v>
          </cell>
          <cell r="E208" t="str">
            <v>ｍ３</v>
          </cell>
          <cell r="H208" t="str">
            <v>ｺ66</v>
          </cell>
          <cell r="I208">
            <v>6200</v>
          </cell>
        </row>
        <row r="209">
          <cell r="B209">
            <v>206</v>
          </cell>
          <cell r="C209" t="str">
            <v>砕石地業　（基礎）</v>
          </cell>
          <cell r="D209" t="str">
            <v>再生材</v>
          </cell>
          <cell r="E209" t="str">
            <v>ｍ３</v>
          </cell>
          <cell r="G209" t="str">
            <v/>
          </cell>
          <cell r="H209" t="str">
            <v>ｺ66</v>
          </cell>
          <cell r="I209">
            <v>5400</v>
          </cell>
        </row>
        <row r="210">
          <cell r="B210">
            <v>207</v>
          </cell>
          <cell r="C210" t="str">
            <v>砕石地業　（土間）</v>
          </cell>
          <cell r="D210" t="str">
            <v>再生材</v>
          </cell>
          <cell r="E210" t="str">
            <v>ｍ３</v>
          </cell>
          <cell r="G210" t="str">
            <v/>
          </cell>
          <cell r="H210" t="str">
            <v>ｺ66</v>
          </cell>
          <cell r="I210">
            <v>5100</v>
          </cell>
        </row>
        <row r="211">
          <cell r="B211">
            <v>208</v>
          </cell>
          <cell r="C211" t="str">
            <v>砂地業　　（土間）</v>
          </cell>
          <cell r="E211" t="str">
            <v>ｍ３</v>
          </cell>
          <cell r="G211" t="str">
            <v/>
          </cell>
          <cell r="H211" t="str">
            <v>ｺ66</v>
          </cell>
          <cell r="I211">
            <v>6400</v>
          </cell>
        </row>
        <row r="212">
          <cell r="B212">
            <v>209</v>
          </cell>
          <cell r="C212" t="str">
            <v>防湿シート敷き</v>
          </cell>
          <cell r="D212" t="str">
            <v>ｱ)0.15</v>
          </cell>
          <cell r="E212" t="str">
            <v>ｍ２</v>
          </cell>
          <cell r="G212" t="str">
            <v/>
          </cell>
          <cell r="H212" t="str">
            <v>ｺ66</v>
          </cell>
          <cell r="I212">
            <v>230</v>
          </cell>
        </row>
        <row r="213">
          <cell r="B213">
            <v>210</v>
          </cell>
          <cell r="C213" t="str">
            <v>断熱材敷き</v>
          </cell>
          <cell r="D213" t="str">
            <v>ｱ)20</v>
          </cell>
          <cell r="E213" t="str">
            <v>ｍ２</v>
          </cell>
          <cell r="G213" t="str">
            <v/>
          </cell>
          <cell r="H213" t="str">
            <v>ｺ66</v>
          </cell>
          <cell r="I213">
            <v>800</v>
          </cell>
        </row>
        <row r="214">
          <cell r="B214">
            <v>211</v>
          </cell>
          <cell r="C214" t="str">
            <v>断熱材敷き</v>
          </cell>
          <cell r="D214" t="str">
            <v>ｱ)25</v>
          </cell>
          <cell r="E214" t="str">
            <v>ｍ２</v>
          </cell>
          <cell r="G214" t="str">
            <v/>
          </cell>
          <cell r="H214" t="str">
            <v>ｺ66</v>
          </cell>
          <cell r="I214">
            <v>970</v>
          </cell>
        </row>
        <row r="215">
          <cell r="B215">
            <v>212</v>
          </cell>
          <cell r="C215" t="str">
            <v>断熱材敷き</v>
          </cell>
          <cell r="D215" t="str">
            <v>ｱ)50</v>
          </cell>
          <cell r="E215" t="str">
            <v>ｍ２</v>
          </cell>
          <cell r="G215" t="str">
            <v/>
          </cell>
          <cell r="H215" t="str">
            <v>ｺ66</v>
          </cell>
          <cell r="I215">
            <v>1550</v>
          </cell>
        </row>
        <row r="216">
          <cell r="B216">
            <v>213</v>
          </cell>
        </row>
        <row r="217">
          <cell r="B217">
            <v>214</v>
          </cell>
        </row>
        <row r="218">
          <cell r="B218">
            <v>215</v>
          </cell>
          <cell r="C218" t="str">
            <v>杭材料費</v>
          </cell>
          <cell r="D218" t="str">
            <v>　</v>
          </cell>
          <cell r="E218" t="str">
            <v>　</v>
          </cell>
        </row>
        <row r="219">
          <cell r="B219">
            <v>216</v>
          </cell>
          <cell r="C219" t="str">
            <v>重機組立解体費</v>
          </cell>
          <cell r="E219" t="str">
            <v>式</v>
          </cell>
        </row>
        <row r="220">
          <cell r="B220">
            <v>217</v>
          </cell>
          <cell r="C220" t="str">
            <v>重機回送費</v>
          </cell>
          <cell r="E220" t="str">
            <v>式</v>
          </cell>
        </row>
        <row r="221">
          <cell r="B221">
            <v>218</v>
          </cell>
          <cell r="C221" t="str">
            <v>杭頭処理</v>
          </cell>
          <cell r="E221" t="str">
            <v>ヶ所</v>
          </cell>
        </row>
        <row r="222">
          <cell r="B222">
            <v>219</v>
          </cell>
          <cell r="C222" t="str">
            <v>杭間さらい</v>
          </cell>
          <cell r="E222" t="str">
            <v>ヶ所</v>
          </cell>
        </row>
        <row r="223">
          <cell r="B223">
            <v>220</v>
          </cell>
          <cell r="C223" t="str">
            <v>パイルバスケット</v>
          </cell>
          <cell r="E223" t="str">
            <v>ヶ所</v>
          </cell>
        </row>
        <row r="224">
          <cell r="B224">
            <v>221</v>
          </cell>
        </row>
        <row r="225">
          <cell r="B225">
            <v>222</v>
          </cell>
        </row>
        <row r="226">
          <cell r="B226">
            <v>223</v>
          </cell>
          <cell r="C226" t="str">
            <v>　小　　　　計</v>
          </cell>
        </row>
        <row r="227">
          <cell r="B227">
            <v>224</v>
          </cell>
          <cell r="C227" t="str">
            <v>ｺﾝｸﾘｰﾄ工 事</v>
          </cell>
        </row>
        <row r="228">
          <cell r="B228">
            <v>225</v>
          </cell>
          <cell r="C228" t="str">
            <v>捨てコンクリート</v>
          </cell>
          <cell r="D228" t="str">
            <v>Fc18N-15</v>
          </cell>
          <cell r="E228" t="str">
            <v>ｍ３</v>
          </cell>
        </row>
        <row r="229">
          <cell r="B229">
            <v>226</v>
          </cell>
          <cell r="C229" t="str">
            <v>ラップルコンクリート</v>
          </cell>
          <cell r="D229" t="str">
            <v>Fc18N-15</v>
          </cell>
          <cell r="E229" t="str">
            <v>ｍ３</v>
          </cell>
        </row>
        <row r="230">
          <cell r="B230">
            <v>227</v>
          </cell>
          <cell r="C230" t="str">
            <v>土間コンクリート</v>
          </cell>
          <cell r="D230" t="str">
            <v>Fc18N-15</v>
          </cell>
          <cell r="E230" t="str">
            <v>ｍ３</v>
          </cell>
        </row>
        <row r="231">
          <cell r="B231">
            <v>228</v>
          </cell>
          <cell r="C231" t="str">
            <v>基礎コンクリート</v>
          </cell>
          <cell r="D231" t="str">
            <v>Fc(21+3)N-15</v>
          </cell>
          <cell r="E231" t="str">
            <v>ｍ３</v>
          </cell>
        </row>
        <row r="232">
          <cell r="B232">
            <v>229</v>
          </cell>
          <cell r="C232" t="str">
            <v>躯体コンクリート</v>
          </cell>
          <cell r="D232" t="str">
            <v>Fc(21+3)N-18</v>
          </cell>
          <cell r="E232" t="str">
            <v>ｍ３</v>
          </cell>
        </row>
        <row r="233">
          <cell r="B233">
            <v>230</v>
          </cell>
          <cell r="C233" t="str">
            <v>軽量コンクリート</v>
          </cell>
          <cell r="E233" t="str">
            <v>ｍ３</v>
          </cell>
        </row>
        <row r="234">
          <cell r="B234">
            <v>231</v>
          </cell>
          <cell r="C234" t="str">
            <v>　　</v>
          </cell>
          <cell r="E234" t="str">
            <v>　</v>
          </cell>
        </row>
        <row r="235">
          <cell r="B235">
            <v>232</v>
          </cell>
          <cell r="C235" t="str">
            <v>打設手間</v>
          </cell>
          <cell r="D235" t="str">
            <v>捨てコンクリート</v>
          </cell>
          <cell r="E235" t="str">
            <v>ｍ３</v>
          </cell>
          <cell r="H235" t="str">
            <v>ｺ市12</v>
          </cell>
          <cell r="I235">
            <v>3520</v>
          </cell>
        </row>
        <row r="236">
          <cell r="B236">
            <v>233</v>
          </cell>
          <cell r="C236" t="str">
            <v>打設手間</v>
          </cell>
          <cell r="D236" t="str">
            <v>ラップルコンクリート</v>
          </cell>
          <cell r="E236" t="str">
            <v>ｍ３</v>
          </cell>
          <cell r="H236" t="str">
            <v>ｺ市12</v>
          </cell>
          <cell r="I236">
            <v>770</v>
          </cell>
        </row>
        <row r="237">
          <cell r="B237">
            <v>234</v>
          </cell>
          <cell r="C237" t="str">
            <v>打設手間</v>
          </cell>
          <cell r="D237" t="str">
            <v>土間コンクリート</v>
          </cell>
          <cell r="E237" t="str">
            <v>ｍ３</v>
          </cell>
          <cell r="H237" t="str">
            <v>ｺ市12</v>
          </cell>
          <cell r="I237">
            <v>980</v>
          </cell>
        </row>
        <row r="238">
          <cell r="B238">
            <v>235</v>
          </cell>
          <cell r="C238" t="str">
            <v>打設手間</v>
          </cell>
          <cell r="D238" t="str">
            <v>基礎コンクリート</v>
          </cell>
          <cell r="E238" t="str">
            <v>ｍ３</v>
          </cell>
          <cell r="H238" t="str">
            <v>ｺ市12</v>
          </cell>
          <cell r="I238">
            <v>770</v>
          </cell>
        </row>
        <row r="239">
          <cell r="B239">
            <v>236</v>
          </cell>
          <cell r="C239" t="str">
            <v>打設手間</v>
          </cell>
          <cell r="D239" t="str">
            <v>躯体コンクリート</v>
          </cell>
          <cell r="E239" t="str">
            <v>ｍ３</v>
          </cell>
          <cell r="H239" t="str">
            <v>ｺ市12</v>
          </cell>
          <cell r="I239">
            <v>800</v>
          </cell>
        </row>
        <row r="240">
          <cell r="B240">
            <v>237</v>
          </cell>
          <cell r="C240" t="str">
            <v>打設手間</v>
          </cell>
          <cell r="D240" t="str">
            <v>軽量コンクリート</v>
          </cell>
          <cell r="E240" t="str">
            <v>ｍ３</v>
          </cell>
          <cell r="H240" t="str">
            <v>ｺ市12</v>
          </cell>
          <cell r="I240">
            <v>770</v>
          </cell>
        </row>
        <row r="241">
          <cell r="B241">
            <v>238</v>
          </cell>
          <cell r="C241" t="str">
            <v>ポンプ圧送基本料金</v>
          </cell>
          <cell r="E241" t="str">
            <v>回</v>
          </cell>
          <cell r="H241" t="str">
            <v>ｺ市12</v>
          </cell>
          <cell r="I241">
            <v>45200</v>
          </cell>
        </row>
        <row r="242">
          <cell r="B242">
            <v>239</v>
          </cell>
          <cell r="C242" t="str">
            <v>ポンプ圧送料金</v>
          </cell>
          <cell r="D242" t="str">
            <v>100km以上</v>
          </cell>
          <cell r="E242" t="str">
            <v>ｍ３</v>
          </cell>
          <cell r="H242" t="str">
            <v>ｺ市12</v>
          </cell>
          <cell r="I242">
            <v>630</v>
          </cell>
        </row>
        <row r="243">
          <cell r="B243">
            <v>240</v>
          </cell>
          <cell r="C243" t="str">
            <v>ポンプ圧送料金</v>
          </cell>
          <cell r="D243" t="str">
            <v>100km未満</v>
          </cell>
          <cell r="E243" t="str">
            <v>ｍ３</v>
          </cell>
          <cell r="H243" t="str">
            <v>ｺ市12</v>
          </cell>
          <cell r="I243">
            <v>440</v>
          </cell>
        </row>
        <row r="244">
          <cell r="B244">
            <v>241</v>
          </cell>
          <cell r="C244" t="str">
            <v>　</v>
          </cell>
          <cell r="E244" t="str">
            <v>　</v>
          </cell>
        </row>
        <row r="245">
          <cell r="B245">
            <v>242</v>
          </cell>
        </row>
        <row r="246">
          <cell r="B246">
            <v>243</v>
          </cell>
          <cell r="C246" t="str">
            <v>　小　　　　計</v>
          </cell>
          <cell r="E246" t="str">
            <v>　</v>
          </cell>
        </row>
        <row r="247">
          <cell r="B247">
            <v>244</v>
          </cell>
          <cell r="C247" t="str">
            <v>型枠工事</v>
          </cell>
          <cell r="E247" t="str">
            <v>　</v>
          </cell>
        </row>
        <row r="248">
          <cell r="B248">
            <v>245</v>
          </cell>
          <cell r="C248" t="str">
            <v>型枠損料　普通</v>
          </cell>
          <cell r="D248" t="str">
            <v>基礎</v>
          </cell>
          <cell r="E248" t="str">
            <v>ｍ２</v>
          </cell>
          <cell r="H248" t="str">
            <v>ｺ市14</v>
          </cell>
          <cell r="I248">
            <v>3380</v>
          </cell>
        </row>
        <row r="249">
          <cell r="B249">
            <v>246</v>
          </cell>
          <cell r="C249" t="str">
            <v>型枠損料　普通</v>
          </cell>
          <cell r="D249" t="str">
            <v>地下軸部</v>
          </cell>
          <cell r="E249" t="str">
            <v>ｍ２</v>
          </cell>
          <cell r="H249" t="str">
            <v>ｺ市14</v>
          </cell>
          <cell r="I249">
            <v>4190</v>
          </cell>
        </row>
        <row r="250">
          <cell r="B250">
            <v>247</v>
          </cell>
          <cell r="C250" t="str">
            <v>型枠損料　普通</v>
          </cell>
          <cell r="D250" t="str">
            <v>壁式</v>
          </cell>
          <cell r="E250" t="str">
            <v>ｍ２</v>
          </cell>
          <cell r="H250" t="str">
            <v>ｺ市14</v>
          </cell>
          <cell r="I250">
            <v>3410</v>
          </cell>
        </row>
        <row r="251">
          <cell r="B251">
            <v>248</v>
          </cell>
          <cell r="C251" t="str">
            <v>型枠損料　普通</v>
          </cell>
          <cell r="D251" t="str">
            <v>ﾗｰﾒﾝ地上</v>
          </cell>
          <cell r="E251" t="str">
            <v>ｍ２</v>
          </cell>
          <cell r="H251" t="str">
            <v>ｺ市14</v>
          </cell>
          <cell r="I251">
            <v>3620</v>
          </cell>
        </row>
        <row r="252">
          <cell r="B252">
            <v>249</v>
          </cell>
          <cell r="C252" t="str">
            <v>型枠損料　打放し</v>
          </cell>
          <cell r="D252" t="str">
            <v>ﾗｰﾒﾝ地上</v>
          </cell>
          <cell r="E252" t="str">
            <v>ｍ２</v>
          </cell>
          <cell r="H252" t="str">
            <v>ｺ市14</v>
          </cell>
          <cell r="I252">
            <v>3750</v>
          </cell>
        </row>
        <row r="253">
          <cell r="B253">
            <v>250</v>
          </cell>
          <cell r="C253" t="str">
            <v>型枠損料　打放し</v>
          </cell>
          <cell r="D253" t="str">
            <v>壁式地上</v>
          </cell>
          <cell r="E253" t="str">
            <v>ｍ２</v>
          </cell>
          <cell r="H253" t="str">
            <v>ｺ市14</v>
          </cell>
          <cell r="I253">
            <v>3450</v>
          </cell>
        </row>
        <row r="254">
          <cell r="B254">
            <v>251</v>
          </cell>
          <cell r="C254" t="str">
            <v>型枠損料</v>
          </cell>
          <cell r="D254" t="str">
            <v>ボイド</v>
          </cell>
          <cell r="E254" t="str">
            <v>ｍ２</v>
          </cell>
          <cell r="H254" t="str">
            <v>ｾﾀ106</v>
          </cell>
          <cell r="I254">
            <v>8740</v>
          </cell>
        </row>
        <row r="255">
          <cell r="B255">
            <v>252</v>
          </cell>
          <cell r="C255" t="str">
            <v>型枠損料</v>
          </cell>
          <cell r="D255" t="str">
            <v>オーバレイ</v>
          </cell>
          <cell r="E255" t="str">
            <v>ｍ２</v>
          </cell>
          <cell r="H255" t="str">
            <v>ｾﾀ106</v>
          </cell>
          <cell r="I255">
            <v>4050</v>
          </cell>
        </row>
        <row r="256">
          <cell r="B256">
            <v>253</v>
          </cell>
          <cell r="C256" t="str">
            <v>型枠損料</v>
          </cell>
          <cell r="D256" t="str">
            <v>普通　　曲面</v>
          </cell>
          <cell r="E256" t="str">
            <v>ｍ２</v>
          </cell>
          <cell r="H256" t="str">
            <v>ｾﾀ106</v>
          </cell>
          <cell r="I256">
            <v>11510</v>
          </cell>
        </row>
        <row r="257">
          <cell r="B257">
            <v>254</v>
          </cell>
          <cell r="C257" t="str">
            <v>型枠損料</v>
          </cell>
          <cell r="D257" t="str">
            <v>打ち放し　曲面</v>
          </cell>
          <cell r="E257" t="str">
            <v>ｍ２</v>
          </cell>
          <cell r="H257" t="str">
            <v>ｾﾀ106</v>
          </cell>
          <cell r="I257">
            <v>12160</v>
          </cell>
        </row>
        <row r="258">
          <cell r="B258">
            <v>255</v>
          </cell>
          <cell r="C258" t="str">
            <v>断熱材打ち込み</v>
          </cell>
          <cell r="D258" t="str">
            <v>立ち上がり</v>
          </cell>
          <cell r="E258" t="str">
            <v>ｍ２</v>
          </cell>
          <cell r="H258" t="str">
            <v>　　</v>
          </cell>
          <cell r="I258" t="str">
            <v>　</v>
          </cell>
        </row>
        <row r="259">
          <cell r="B259">
            <v>256</v>
          </cell>
          <cell r="C259" t="str">
            <v>断熱材打ち込み</v>
          </cell>
          <cell r="D259" t="str">
            <v>床版</v>
          </cell>
          <cell r="E259" t="str">
            <v>ｍ２</v>
          </cell>
          <cell r="H259" t="str">
            <v>　　</v>
          </cell>
        </row>
        <row r="260">
          <cell r="B260">
            <v>257</v>
          </cell>
          <cell r="C260" t="str">
            <v>運搬費</v>
          </cell>
          <cell r="D260" t="str">
            <v>4t車</v>
          </cell>
          <cell r="E260" t="str">
            <v>ｍ２</v>
          </cell>
          <cell r="H260" t="str">
            <v>ｺ市12</v>
          </cell>
          <cell r="I260">
            <v>200</v>
          </cell>
        </row>
        <row r="261">
          <cell r="B261">
            <v>258</v>
          </cell>
          <cell r="C261" t="str">
            <v>運搬費</v>
          </cell>
          <cell r="D261" t="str">
            <v>10t車</v>
          </cell>
          <cell r="E261" t="str">
            <v>ｍ２</v>
          </cell>
          <cell r="H261" t="str">
            <v>ｺ市12</v>
          </cell>
          <cell r="I261">
            <v>150</v>
          </cell>
        </row>
        <row r="262">
          <cell r="B262">
            <v>259</v>
          </cell>
        </row>
        <row r="263">
          <cell r="B263">
            <v>260</v>
          </cell>
          <cell r="C263" t="str">
            <v>　小　　　　計</v>
          </cell>
          <cell r="D263" t="str">
            <v>　</v>
          </cell>
          <cell r="E263" t="str">
            <v>　</v>
          </cell>
          <cell r="H263" t="str">
            <v>　</v>
          </cell>
          <cell r="I263" t="str">
            <v>　</v>
          </cell>
        </row>
        <row r="264">
          <cell r="B264">
            <v>261</v>
          </cell>
          <cell r="C264" t="str">
            <v>鉄 筋 工 事</v>
          </cell>
          <cell r="E264" t="str">
            <v>　</v>
          </cell>
        </row>
        <row r="265">
          <cell r="B265">
            <v>262</v>
          </cell>
          <cell r="C265" t="str">
            <v>異　形　鉄　筋</v>
          </cell>
          <cell r="D265" t="str">
            <v>SD-295　D10</v>
          </cell>
          <cell r="E265" t="str">
            <v>ｔ</v>
          </cell>
          <cell r="H265" t="str">
            <v>ﾌﾞ13</v>
          </cell>
          <cell r="I265">
            <v>30500</v>
          </cell>
        </row>
        <row r="266">
          <cell r="B266">
            <v>263</v>
          </cell>
          <cell r="C266" t="str">
            <v>異　形　鉄　筋</v>
          </cell>
          <cell r="D266" t="str">
            <v>SD-295　D13</v>
          </cell>
          <cell r="E266" t="str">
            <v>ｔ</v>
          </cell>
          <cell r="H266" t="str">
            <v>ﾌﾞ13</v>
          </cell>
          <cell r="I266">
            <v>28500</v>
          </cell>
        </row>
        <row r="267">
          <cell r="B267">
            <v>264</v>
          </cell>
          <cell r="C267" t="str">
            <v>異　形　鉄　筋</v>
          </cell>
          <cell r="D267" t="str">
            <v>SD-295　D16</v>
          </cell>
          <cell r="E267" t="str">
            <v>ｔ</v>
          </cell>
          <cell r="H267" t="str">
            <v>ﾌﾞ13</v>
          </cell>
          <cell r="I267">
            <v>27500</v>
          </cell>
        </row>
        <row r="268">
          <cell r="B268">
            <v>265</v>
          </cell>
          <cell r="C268" t="str">
            <v>異　形　鉄　筋</v>
          </cell>
          <cell r="D268" t="str">
            <v>SD-345　D19</v>
          </cell>
          <cell r="E268" t="str">
            <v>ｔ</v>
          </cell>
          <cell r="H268" t="str">
            <v>ﾌﾞ13</v>
          </cell>
          <cell r="I268">
            <v>28500</v>
          </cell>
        </row>
        <row r="269">
          <cell r="B269">
            <v>266</v>
          </cell>
          <cell r="C269" t="str">
            <v>異　形　鉄　筋</v>
          </cell>
          <cell r="D269" t="str">
            <v>SD-345　D22</v>
          </cell>
          <cell r="E269" t="str">
            <v>ｔ</v>
          </cell>
          <cell r="H269" t="str">
            <v>ﾌﾞ13</v>
          </cell>
          <cell r="I269">
            <v>28500</v>
          </cell>
        </row>
        <row r="270">
          <cell r="B270">
            <v>267</v>
          </cell>
          <cell r="C270" t="str">
            <v>異　形　鉄　筋</v>
          </cell>
          <cell r="D270" t="str">
            <v>SD-345　D25</v>
          </cell>
          <cell r="E270" t="str">
            <v>ｔ</v>
          </cell>
          <cell r="H270" t="str">
            <v>ﾌﾞ13</v>
          </cell>
          <cell r="I270">
            <v>28500</v>
          </cell>
        </row>
        <row r="271">
          <cell r="B271">
            <v>268</v>
          </cell>
          <cell r="C271" t="str">
            <v>異　形　鉄　筋</v>
          </cell>
          <cell r="D271" t="str">
            <v>SD-295　D10　ｽﾊﾟｲﾗﾙ</v>
          </cell>
          <cell r="E271" t="str">
            <v>ｔ</v>
          </cell>
        </row>
        <row r="272">
          <cell r="B272">
            <v>269</v>
          </cell>
          <cell r="C272" t="str">
            <v>異　形　鉄　筋</v>
          </cell>
          <cell r="D272" t="str">
            <v>SD-295　D13　ｽﾊﾟｲﾗﾙ</v>
          </cell>
          <cell r="E272" t="str">
            <v>ｔ</v>
          </cell>
        </row>
        <row r="273">
          <cell r="B273">
            <v>270</v>
          </cell>
          <cell r="C273" t="str">
            <v>加工組立</v>
          </cell>
          <cell r="D273" t="str">
            <v>RC　建物形状が単純</v>
          </cell>
          <cell r="E273" t="str">
            <v>ｔ</v>
          </cell>
          <cell r="H273" t="str">
            <v>ｺ市6</v>
          </cell>
          <cell r="I273">
            <v>43000</v>
          </cell>
        </row>
        <row r="274">
          <cell r="B274">
            <v>271</v>
          </cell>
          <cell r="C274" t="str">
            <v>加工組立</v>
          </cell>
          <cell r="D274" t="str">
            <v>RC　建物形状が複雑</v>
          </cell>
          <cell r="E274" t="str">
            <v>ｔ</v>
          </cell>
        </row>
        <row r="275">
          <cell r="B275">
            <v>272</v>
          </cell>
          <cell r="C275" t="str">
            <v>加工組立</v>
          </cell>
          <cell r="D275" t="str">
            <v>SRC　建物形状が単純</v>
          </cell>
          <cell r="E275" t="str">
            <v>ｔ</v>
          </cell>
          <cell r="H275" t="str">
            <v>ｺ市6</v>
          </cell>
          <cell r="I275">
            <v>43500</v>
          </cell>
        </row>
        <row r="276">
          <cell r="B276">
            <v>273</v>
          </cell>
          <cell r="C276" t="str">
            <v>加工組立</v>
          </cell>
          <cell r="D276" t="str">
            <v>SRC　建物形状が複雑</v>
          </cell>
          <cell r="E276" t="str">
            <v>ｔ</v>
          </cell>
        </row>
        <row r="277">
          <cell r="B277">
            <v>274</v>
          </cell>
          <cell r="C277" t="str">
            <v>加工組立</v>
          </cell>
          <cell r="D277" t="str">
            <v>壁式　建物形状が単純</v>
          </cell>
          <cell r="E277" t="str">
            <v>ｔ</v>
          </cell>
          <cell r="H277" t="str">
            <v>ｺ市6</v>
          </cell>
          <cell r="I277">
            <v>50500</v>
          </cell>
        </row>
        <row r="278">
          <cell r="B278">
            <v>275</v>
          </cell>
          <cell r="C278" t="str">
            <v>加工組立</v>
          </cell>
          <cell r="D278" t="str">
            <v>壁式　建物形状が複雑</v>
          </cell>
          <cell r="E278" t="str">
            <v>ｔ</v>
          </cell>
        </row>
        <row r="279">
          <cell r="B279">
            <v>276</v>
          </cell>
          <cell r="C279" t="str">
            <v>加工組立</v>
          </cell>
          <cell r="D279" t="str">
            <v>ｽﾊﾟｲﾗﾙﾌｰﾌﾟ取付</v>
          </cell>
          <cell r="E279" t="str">
            <v>ｔ</v>
          </cell>
          <cell r="H279" t="str">
            <v>ｺ市6</v>
          </cell>
          <cell r="I279">
            <v>32500</v>
          </cell>
        </row>
        <row r="280">
          <cell r="B280">
            <v>277</v>
          </cell>
          <cell r="C280" t="str">
            <v>運搬費</v>
          </cell>
          <cell r="D280" t="str">
            <v>4t車</v>
          </cell>
          <cell r="E280" t="str">
            <v>ｔ</v>
          </cell>
          <cell r="H280" t="str">
            <v>ｺ市6</v>
          </cell>
          <cell r="I280">
            <v>3800</v>
          </cell>
        </row>
        <row r="281">
          <cell r="B281">
            <v>278</v>
          </cell>
          <cell r="C281" t="str">
            <v>運搬費</v>
          </cell>
          <cell r="D281" t="str">
            <v>10t車</v>
          </cell>
          <cell r="E281" t="str">
            <v>ｔ</v>
          </cell>
          <cell r="H281" t="str">
            <v>ｺ市6</v>
          </cell>
          <cell r="I281">
            <v>3300</v>
          </cell>
        </row>
        <row r="282">
          <cell r="B282">
            <v>279</v>
          </cell>
          <cell r="C282" t="str">
            <v>圧　接</v>
          </cell>
          <cell r="D282" t="str">
            <v>D19+D19</v>
          </cell>
          <cell r="E282" t="str">
            <v>ヶ所</v>
          </cell>
          <cell r="H282" t="str">
            <v>ｺ市10</v>
          </cell>
          <cell r="I282">
            <v>430</v>
          </cell>
        </row>
        <row r="283">
          <cell r="B283">
            <v>280</v>
          </cell>
          <cell r="C283" t="str">
            <v>圧　接</v>
          </cell>
          <cell r="D283" t="str">
            <v>D22+D22</v>
          </cell>
          <cell r="E283" t="str">
            <v>ヶ所</v>
          </cell>
          <cell r="H283" t="str">
            <v>ｺ市10</v>
          </cell>
          <cell r="I283">
            <v>440</v>
          </cell>
        </row>
        <row r="284">
          <cell r="B284">
            <v>281</v>
          </cell>
          <cell r="C284" t="str">
            <v>圧　接</v>
          </cell>
          <cell r="D284" t="str">
            <v>D25+D25</v>
          </cell>
          <cell r="E284" t="str">
            <v>ヶ所</v>
          </cell>
          <cell r="H284" t="str">
            <v>ｺ市10</v>
          </cell>
          <cell r="I284">
            <v>470</v>
          </cell>
        </row>
        <row r="285">
          <cell r="B285">
            <v>282</v>
          </cell>
          <cell r="C285" t="str">
            <v>スクラップ控除</v>
          </cell>
          <cell r="E285" t="str">
            <v>ｔ</v>
          </cell>
        </row>
        <row r="286">
          <cell r="B286">
            <v>283</v>
          </cell>
          <cell r="C286" t="str">
            <v>　</v>
          </cell>
          <cell r="E286" t="str">
            <v>　</v>
          </cell>
        </row>
        <row r="287">
          <cell r="B287">
            <v>284</v>
          </cell>
          <cell r="C287" t="str">
            <v>　</v>
          </cell>
          <cell r="E287" t="str">
            <v>　</v>
          </cell>
        </row>
        <row r="288">
          <cell r="B288">
            <v>285</v>
          </cell>
          <cell r="C288" t="str">
            <v>　小　　　　計</v>
          </cell>
          <cell r="E288" t="str">
            <v>　</v>
          </cell>
        </row>
        <row r="289">
          <cell r="B289">
            <v>286</v>
          </cell>
          <cell r="C289" t="str">
            <v>鉄 骨 工 事</v>
          </cell>
        </row>
        <row r="290">
          <cell r="B290">
            <v>287</v>
          </cell>
          <cell r="C290" t="str">
            <v>鋼　　　材</v>
          </cell>
        </row>
        <row r="291">
          <cell r="B291">
            <v>288</v>
          </cell>
          <cell r="C291" t="str">
            <v>副資材費</v>
          </cell>
          <cell r="E291" t="str">
            <v>t</v>
          </cell>
        </row>
        <row r="292">
          <cell r="B292">
            <v>289</v>
          </cell>
          <cell r="C292" t="str">
            <v>工場制作費</v>
          </cell>
          <cell r="E292" t="str">
            <v>t</v>
          </cell>
        </row>
        <row r="293">
          <cell r="B293">
            <v>290</v>
          </cell>
          <cell r="C293" t="str">
            <v>工場錆止塗装費</v>
          </cell>
          <cell r="E293" t="str">
            <v>t</v>
          </cell>
        </row>
        <row r="294">
          <cell r="B294">
            <v>291</v>
          </cell>
          <cell r="C294" t="str">
            <v>運搬費</v>
          </cell>
          <cell r="E294" t="str">
            <v>t</v>
          </cell>
        </row>
        <row r="295">
          <cell r="B295">
            <v>292</v>
          </cell>
          <cell r="C295" t="str">
            <v>現場建て方本締め費</v>
          </cell>
          <cell r="E295" t="str">
            <v>t</v>
          </cell>
        </row>
        <row r="296">
          <cell r="B296">
            <v>293</v>
          </cell>
          <cell r="C296" t="str">
            <v>スクラップ控除</v>
          </cell>
          <cell r="E296" t="str">
            <v>t</v>
          </cell>
        </row>
        <row r="297">
          <cell r="B297">
            <v>294</v>
          </cell>
          <cell r="C297" t="str">
            <v>吹付ロックウール</v>
          </cell>
          <cell r="D297" t="str">
            <v>　乾式　１時間耐火　柱梁</v>
          </cell>
          <cell r="E297" t="str">
            <v>ｍ２</v>
          </cell>
          <cell r="H297" t="str">
            <v>ｺ140</v>
          </cell>
          <cell r="I297">
            <v>1160</v>
          </cell>
        </row>
        <row r="298">
          <cell r="B298">
            <v>295</v>
          </cell>
          <cell r="C298" t="str">
            <v>吹付ロックウール</v>
          </cell>
          <cell r="D298" t="str">
            <v>　乾式　２時間耐火　柱梁</v>
          </cell>
          <cell r="E298" t="str">
            <v>ｍ２</v>
          </cell>
          <cell r="H298" t="str">
            <v>ｺ140</v>
          </cell>
          <cell r="I298">
            <v>1790</v>
          </cell>
        </row>
        <row r="299">
          <cell r="B299">
            <v>296</v>
          </cell>
          <cell r="C299" t="str">
            <v>吹付ロックウール</v>
          </cell>
          <cell r="D299" t="str">
            <v>　湿式　１時間耐火　柱</v>
          </cell>
          <cell r="E299" t="str">
            <v>ｍ２</v>
          </cell>
          <cell r="H299" t="str">
            <v>ｺ140</v>
          </cell>
          <cell r="I299">
            <v>2470</v>
          </cell>
        </row>
        <row r="300">
          <cell r="B300">
            <v>297</v>
          </cell>
          <cell r="C300" t="str">
            <v>吹付ロックウール</v>
          </cell>
          <cell r="D300" t="str">
            <v>　湿式　２時間耐火　柱</v>
          </cell>
          <cell r="E300" t="str">
            <v>ｍ２</v>
          </cell>
          <cell r="H300" t="str">
            <v>ｺ140</v>
          </cell>
          <cell r="I300">
            <v>2950</v>
          </cell>
        </row>
        <row r="301">
          <cell r="B301">
            <v>298</v>
          </cell>
          <cell r="C301" t="str">
            <v>吹付ロックウール</v>
          </cell>
          <cell r="D301" t="str">
            <v>　湿式　１時間耐火　梁</v>
          </cell>
          <cell r="E301" t="str">
            <v>ｍ２</v>
          </cell>
          <cell r="H301" t="str">
            <v>ｺ140</v>
          </cell>
          <cell r="I301">
            <v>2370</v>
          </cell>
        </row>
        <row r="302">
          <cell r="B302">
            <v>299</v>
          </cell>
          <cell r="C302" t="str">
            <v>吹付ロックウール</v>
          </cell>
          <cell r="D302" t="str">
            <v>　湿式　２時間耐火　梁</v>
          </cell>
          <cell r="E302" t="str">
            <v>ｍ２</v>
          </cell>
          <cell r="H302" t="str">
            <v>ｺ140</v>
          </cell>
          <cell r="I302">
            <v>2860</v>
          </cell>
        </row>
        <row r="303">
          <cell r="B303">
            <v>300</v>
          </cell>
        </row>
        <row r="304">
          <cell r="B304">
            <v>301</v>
          </cell>
        </row>
        <row r="305">
          <cell r="B305">
            <v>302</v>
          </cell>
          <cell r="C305" t="str">
            <v>　小　　　　計</v>
          </cell>
        </row>
        <row r="306">
          <cell r="B306">
            <v>303</v>
          </cell>
          <cell r="C306" t="str">
            <v>既製ｺﾝｸﾘｰﾄ工事</v>
          </cell>
          <cell r="E306" t="str">
            <v/>
          </cell>
        </row>
        <row r="307">
          <cell r="B307">
            <v>304</v>
          </cell>
          <cell r="C307" t="str">
            <v>ＡＬＣ版　屋根パネル</v>
          </cell>
          <cell r="D307" t="str">
            <v>　ｱ)100</v>
          </cell>
          <cell r="E307" t="str">
            <v>ｍ２</v>
          </cell>
          <cell r="H307" t="str">
            <v>ｺ148</v>
          </cell>
          <cell r="I307">
            <v>5510</v>
          </cell>
        </row>
        <row r="308">
          <cell r="B308">
            <v>305</v>
          </cell>
          <cell r="C308" t="str">
            <v>ＡＬＣ版　屋根パネル</v>
          </cell>
          <cell r="D308" t="str">
            <v>　ｱ)125</v>
          </cell>
          <cell r="E308" t="str">
            <v>ｍ２</v>
          </cell>
          <cell r="H308" t="str">
            <v>ｺ148</v>
          </cell>
          <cell r="I308">
            <v>6630</v>
          </cell>
        </row>
        <row r="309">
          <cell r="B309">
            <v>306</v>
          </cell>
          <cell r="C309" t="str">
            <v>ＡＬＣ版　屋根パネル</v>
          </cell>
          <cell r="D309" t="str">
            <v>　ｱ)150</v>
          </cell>
          <cell r="E309" t="str">
            <v>ｍ２</v>
          </cell>
          <cell r="H309" t="str">
            <v>ｺ148</v>
          </cell>
          <cell r="I309">
            <v>7890</v>
          </cell>
        </row>
        <row r="310">
          <cell r="B310">
            <v>307</v>
          </cell>
          <cell r="C310" t="str">
            <v>ＡＬＣ版　床パネル</v>
          </cell>
          <cell r="D310" t="str">
            <v>　ｱ)100</v>
          </cell>
          <cell r="E310" t="str">
            <v>ｍ２</v>
          </cell>
          <cell r="H310" t="str">
            <v>ｺ148</v>
          </cell>
          <cell r="I310">
            <v>5540</v>
          </cell>
        </row>
        <row r="311">
          <cell r="B311">
            <v>308</v>
          </cell>
          <cell r="C311" t="str">
            <v>ＡＬＣ版　床パネル</v>
          </cell>
          <cell r="D311" t="str">
            <v>　ｱ)125</v>
          </cell>
          <cell r="E311" t="str">
            <v>ｍ２</v>
          </cell>
          <cell r="H311" t="str">
            <v>ｺ148</v>
          </cell>
          <cell r="I311">
            <v>6700</v>
          </cell>
        </row>
        <row r="312">
          <cell r="B312">
            <v>309</v>
          </cell>
          <cell r="C312" t="str">
            <v>ＡＬＣ版　床パネル</v>
          </cell>
          <cell r="D312" t="str">
            <v>　ｱ)150</v>
          </cell>
          <cell r="E312" t="str">
            <v>ｍ２</v>
          </cell>
          <cell r="H312" t="str">
            <v>ｺ148</v>
          </cell>
          <cell r="I312">
            <v>8060</v>
          </cell>
        </row>
        <row r="313">
          <cell r="B313">
            <v>310</v>
          </cell>
          <cell r="C313" t="str">
            <v>ＡＬＣ版　外壁パネル</v>
          </cell>
          <cell r="D313" t="str">
            <v>　ｱ)100　　一般工法</v>
          </cell>
          <cell r="E313" t="str">
            <v>ｍ２</v>
          </cell>
          <cell r="H313" t="str">
            <v>ｺ148</v>
          </cell>
          <cell r="I313">
            <v>7070</v>
          </cell>
        </row>
        <row r="314">
          <cell r="B314">
            <v>311</v>
          </cell>
          <cell r="C314" t="str">
            <v>ＡＬＣ版　外壁パネル</v>
          </cell>
          <cell r="D314" t="str">
            <v>　ｱ)125　　一般工法</v>
          </cell>
          <cell r="E314" t="str">
            <v>ｍ２</v>
          </cell>
          <cell r="H314" t="str">
            <v>ｺ148</v>
          </cell>
          <cell r="I314">
            <v>8230</v>
          </cell>
        </row>
        <row r="315">
          <cell r="B315">
            <v>312</v>
          </cell>
          <cell r="C315" t="str">
            <v>ＡＬＣ版　外壁パネル</v>
          </cell>
          <cell r="D315" t="str">
            <v>　ｱ)150　　一般工法</v>
          </cell>
          <cell r="E315" t="str">
            <v>ｍ２</v>
          </cell>
          <cell r="H315" t="str">
            <v>ｺ148</v>
          </cell>
          <cell r="I315">
            <v>9550</v>
          </cell>
        </row>
        <row r="316">
          <cell r="B316">
            <v>313</v>
          </cell>
          <cell r="C316" t="str">
            <v>ＡＬＣ版　外壁パネル</v>
          </cell>
          <cell r="D316" t="str">
            <v>　ｱ)100　　ｽﾗｲﾄﾞ工法</v>
          </cell>
          <cell r="E316" t="str">
            <v>ｍ２</v>
          </cell>
          <cell r="H316" t="str">
            <v>ｺ148</v>
          </cell>
          <cell r="I316">
            <v>8020</v>
          </cell>
        </row>
        <row r="317">
          <cell r="B317">
            <v>314</v>
          </cell>
          <cell r="C317" t="str">
            <v>ＡＬＣ版　外壁パネル</v>
          </cell>
          <cell r="D317" t="str">
            <v>　ｱ)125　　ｽﾗｲﾄﾞ工法</v>
          </cell>
          <cell r="E317" t="str">
            <v>ｍ２</v>
          </cell>
          <cell r="H317" t="str">
            <v>ｺ148</v>
          </cell>
          <cell r="I317">
            <v>9320</v>
          </cell>
        </row>
        <row r="318">
          <cell r="B318">
            <v>315</v>
          </cell>
          <cell r="C318" t="str">
            <v>ＡＬＣ版　外壁パネル</v>
          </cell>
          <cell r="D318" t="str">
            <v>　ｱ)150　　ｽﾗｲﾄﾞ工法</v>
          </cell>
          <cell r="E318" t="str">
            <v>ｍ２</v>
          </cell>
          <cell r="H318" t="str">
            <v>ｺ148</v>
          </cell>
          <cell r="I318">
            <v>10600</v>
          </cell>
        </row>
        <row r="319">
          <cell r="B319">
            <v>316</v>
          </cell>
          <cell r="C319" t="str">
            <v>押出成形セメント板</v>
          </cell>
          <cell r="D319" t="str">
            <v>　ｱ)50</v>
          </cell>
          <cell r="E319" t="str">
            <v>ｍ２</v>
          </cell>
        </row>
        <row r="320">
          <cell r="B320">
            <v>317</v>
          </cell>
          <cell r="C320" t="str">
            <v>押出成形セメント板</v>
          </cell>
          <cell r="D320" t="str">
            <v>　ｱ)60</v>
          </cell>
          <cell r="E320" t="str">
            <v>ｍ２</v>
          </cell>
        </row>
        <row r="321">
          <cell r="B321">
            <v>318</v>
          </cell>
          <cell r="C321" t="str">
            <v>コンクリートブロック積み</v>
          </cell>
          <cell r="D321" t="str">
            <v>　A-100</v>
          </cell>
          <cell r="E321" t="str">
            <v>ｍ２</v>
          </cell>
          <cell r="H321" t="str">
            <v>ｺ162</v>
          </cell>
          <cell r="I321">
            <v>4900</v>
          </cell>
        </row>
        <row r="322">
          <cell r="B322">
            <v>319</v>
          </cell>
          <cell r="C322" t="str">
            <v>コンクリートブロック積み</v>
          </cell>
          <cell r="D322" t="str">
            <v>　A-120</v>
          </cell>
          <cell r="E322" t="str">
            <v>ｍ２</v>
          </cell>
          <cell r="H322" t="str">
            <v>ｺ162</v>
          </cell>
          <cell r="I322">
            <v>5550</v>
          </cell>
        </row>
        <row r="323">
          <cell r="B323">
            <v>320</v>
          </cell>
          <cell r="C323" t="str">
            <v>コンクリートブロック積み</v>
          </cell>
          <cell r="D323" t="str">
            <v>　A-150</v>
          </cell>
          <cell r="E323" t="str">
            <v>ｍ２</v>
          </cell>
          <cell r="H323" t="str">
            <v>ｺ162</v>
          </cell>
          <cell r="I323">
            <v>6500</v>
          </cell>
        </row>
        <row r="324">
          <cell r="B324">
            <v>321</v>
          </cell>
          <cell r="C324" t="str">
            <v>コンクリートブロック積み</v>
          </cell>
          <cell r="D324" t="str">
            <v>　B-100</v>
          </cell>
          <cell r="E324" t="str">
            <v>ｍ２</v>
          </cell>
          <cell r="H324" t="str">
            <v>ｺ162</v>
          </cell>
          <cell r="I324">
            <v>5000</v>
          </cell>
        </row>
        <row r="325">
          <cell r="B325">
            <v>322</v>
          </cell>
          <cell r="C325" t="str">
            <v>コンクリートブロック積み</v>
          </cell>
          <cell r="D325" t="str">
            <v>　B-120</v>
          </cell>
          <cell r="E325" t="str">
            <v>ｍ２</v>
          </cell>
          <cell r="H325" t="str">
            <v>ｺ162</v>
          </cell>
          <cell r="I325">
            <v>5850</v>
          </cell>
        </row>
        <row r="326">
          <cell r="B326">
            <v>323</v>
          </cell>
          <cell r="C326" t="str">
            <v>コンクリートブロック積み</v>
          </cell>
          <cell r="D326" t="str">
            <v>　B-150</v>
          </cell>
          <cell r="E326" t="str">
            <v>ｍ２</v>
          </cell>
          <cell r="H326" t="str">
            <v>ｺ162</v>
          </cell>
          <cell r="I326">
            <v>6900</v>
          </cell>
        </row>
        <row r="327">
          <cell r="B327">
            <v>324</v>
          </cell>
          <cell r="C327" t="str">
            <v>コンクリートブロック積み</v>
          </cell>
          <cell r="D327" t="str">
            <v>　C-120</v>
          </cell>
          <cell r="E327" t="str">
            <v>ｍ２</v>
          </cell>
          <cell r="H327" t="str">
            <v>ｺ162</v>
          </cell>
          <cell r="I327">
            <v>6150</v>
          </cell>
        </row>
        <row r="328">
          <cell r="B328">
            <v>325</v>
          </cell>
          <cell r="C328" t="str">
            <v>コンクリートブロック積み</v>
          </cell>
          <cell r="D328" t="str">
            <v>　C-150</v>
          </cell>
          <cell r="E328" t="str">
            <v>ｍ２</v>
          </cell>
          <cell r="H328" t="str">
            <v>ｺ162</v>
          </cell>
          <cell r="I328">
            <v>7300</v>
          </cell>
        </row>
        <row r="329">
          <cell r="B329">
            <v>326</v>
          </cell>
          <cell r="C329" t="str">
            <v>コンクリートブロック積み</v>
          </cell>
          <cell r="D329" t="str">
            <v>　A-100　　片面化粧</v>
          </cell>
          <cell r="E329" t="str">
            <v>ｍ２</v>
          </cell>
          <cell r="H329" t="str">
            <v>ｺ162</v>
          </cell>
          <cell r="I329">
            <v>5210</v>
          </cell>
        </row>
        <row r="330">
          <cell r="B330">
            <v>327</v>
          </cell>
          <cell r="C330" t="str">
            <v>コンクリートブロック積み</v>
          </cell>
          <cell r="D330" t="str">
            <v>　A-120　　片面化粧</v>
          </cell>
          <cell r="E330" t="str">
            <v>ｍ２</v>
          </cell>
          <cell r="H330" t="str">
            <v>ｺ162</v>
          </cell>
          <cell r="I330">
            <v>5860</v>
          </cell>
        </row>
        <row r="331">
          <cell r="B331">
            <v>328</v>
          </cell>
          <cell r="C331" t="str">
            <v>コンクリートブロック積み</v>
          </cell>
          <cell r="D331" t="str">
            <v>　A-150　　片面化粧</v>
          </cell>
          <cell r="E331" t="str">
            <v>ｍ２</v>
          </cell>
          <cell r="H331" t="str">
            <v>ｺ162</v>
          </cell>
          <cell r="I331">
            <v>6810</v>
          </cell>
        </row>
        <row r="332">
          <cell r="B332">
            <v>329</v>
          </cell>
          <cell r="C332" t="str">
            <v>コンクリートブロック積み</v>
          </cell>
          <cell r="D332" t="str">
            <v>　B-100　　片面化粧</v>
          </cell>
          <cell r="E332" t="str">
            <v>ｍ２</v>
          </cell>
          <cell r="H332" t="str">
            <v>ｺ162</v>
          </cell>
          <cell r="I332">
            <v>5310</v>
          </cell>
        </row>
        <row r="333">
          <cell r="B333">
            <v>330</v>
          </cell>
          <cell r="C333" t="str">
            <v>コンクリートブロック積み</v>
          </cell>
          <cell r="D333" t="str">
            <v>　B-120　　片面化粧</v>
          </cell>
          <cell r="E333" t="str">
            <v>ｍ２</v>
          </cell>
          <cell r="H333" t="str">
            <v>ｺ162</v>
          </cell>
          <cell r="I333">
            <v>6160</v>
          </cell>
        </row>
        <row r="334">
          <cell r="B334">
            <v>331</v>
          </cell>
          <cell r="C334" t="str">
            <v>コンクリートブロック積み</v>
          </cell>
          <cell r="D334" t="str">
            <v>　B-150　　片面化粧</v>
          </cell>
          <cell r="E334" t="str">
            <v>ｍ２</v>
          </cell>
          <cell r="H334" t="str">
            <v>ｺ162</v>
          </cell>
          <cell r="I334">
            <v>7210</v>
          </cell>
        </row>
        <row r="335">
          <cell r="B335">
            <v>332</v>
          </cell>
          <cell r="C335" t="str">
            <v>コンクリートブロック積み</v>
          </cell>
          <cell r="D335" t="str">
            <v>　C-120　　片面化粧</v>
          </cell>
          <cell r="E335" t="str">
            <v>ｍ２</v>
          </cell>
          <cell r="H335" t="str">
            <v>ｺ162</v>
          </cell>
          <cell r="I335">
            <v>6460</v>
          </cell>
        </row>
        <row r="336">
          <cell r="B336">
            <v>333</v>
          </cell>
          <cell r="C336" t="str">
            <v>コンクリートブロック積み</v>
          </cell>
          <cell r="D336" t="str">
            <v>　C-150　　片面化粧</v>
          </cell>
          <cell r="E336" t="str">
            <v>ｍ２</v>
          </cell>
          <cell r="H336" t="str">
            <v>ｺ162</v>
          </cell>
          <cell r="I336">
            <v>7610</v>
          </cell>
        </row>
        <row r="337">
          <cell r="B337">
            <v>334</v>
          </cell>
          <cell r="C337" t="str">
            <v>コンクリートブロック積み</v>
          </cell>
          <cell r="D337" t="str">
            <v>　A-100　　両面化粧</v>
          </cell>
          <cell r="E337" t="str">
            <v>ｍ２</v>
          </cell>
          <cell r="H337" t="str">
            <v>ｺ162</v>
          </cell>
          <cell r="I337">
            <v>5360</v>
          </cell>
        </row>
        <row r="338">
          <cell r="B338">
            <v>335</v>
          </cell>
          <cell r="C338" t="str">
            <v>コンクリートブロック積み</v>
          </cell>
          <cell r="D338" t="str">
            <v>　A-120　　両面化粧</v>
          </cell>
          <cell r="E338" t="str">
            <v>ｍ２</v>
          </cell>
          <cell r="H338" t="str">
            <v>ｺ162</v>
          </cell>
          <cell r="I338">
            <v>6010</v>
          </cell>
        </row>
        <row r="339">
          <cell r="B339">
            <v>336</v>
          </cell>
          <cell r="C339" t="str">
            <v>コンクリートブロック積み</v>
          </cell>
          <cell r="D339" t="str">
            <v>　A-150　　両面化粧</v>
          </cell>
          <cell r="E339" t="str">
            <v>ｍ２</v>
          </cell>
          <cell r="H339" t="str">
            <v>ｺ162</v>
          </cell>
          <cell r="I339">
            <v>6960</v>
          </cell>
        </row>
        <row r="340">
          <cell r="B340">
            <v>337</v>
          </cell>
          <cell r="C340" t="str">
            <v>コンクリートブロック積み</v>
          </cell>
          <cell r="D340" t="str">
            <v>　B-100　　両面化粧</v>
          </cell>
          <cell r="E340" t="str">
            <v>ｍ２</v>
          </cell>
          <cell r="H340" t="str">
            <v>ｺ162</v>
          </cell>
          <cell r="I340">
            <v>5460</v>
          </cell>
        </row>
        <row r="341">
          <cell r="B341">
            <v>338</v>
          </cell>
          <cell r="C341" t="str">
            <v>コンクリートブロック積み</v>
          </cell>
          <cell r="D341" t="str">
            <v>　B-120　　両面化粧</v>
          </cell>
          <cell r="E341" t="str">
            <v>ｍ２</v>
          </cell>
          <cell r="H341" t="str">
            <v>ｺ162</v>
          </cell>
          <cell r="I341">
            <v>6310</v>
          </cell>
        </row>
        <row r="342">
          <cell r="B342">
            <v>339</v>
          </cell>
          <cell r="C342" t="str">
            <v>コンクリートブロック積み</v>
          </cell>
          <cell r="D342" t="str">
            <v>　B-150　　両面化粧</v>
          </cell>
          <cell r="E342" t="str">
            <v>ｍ２</v>
          </cell>
          <cell r="H342" t="str">
            <v>ｺ162</v>
          </cell>
          <cell r="I342">
            <v>7360</v>
          </cell>
        </row>
        <row r="343">
          <cell r="B343">
            <v>340</v>
          </cell>
          <cell r="C343" t="str">
            <v>コンクリートブロック積み</v>
          </cell>
          <cell r="D343" t="str">
            <v>　C-120　　両面化粧</v>
          </cell>
          <cell r="E343" t="str">
            <v>ｍ２</v>
          </cell>
          <cell r="H343" t="str">
            <v>ｺ162</v>
          </cell>
          <cell r="I343">
            <v>6610</v>
          </cell>
        </row>
        <row r="344">
          <cell r="B344">
            <v>341</v>
          </cell>
          <cell r="C344" t="str">
            <v>コンクリートブロック積み</v>
          </cell>
          <cell r="D344" t="str">
            <v>　C-150　　両面化粧</v>
          </cell>
          <cell r="E344" t="str">
            <v>ｍ２</v>
          </cell>
          <cell r="H344" t="str">
            <v>ｺ162</v>
          </cell>
          <cell r="I344">
            <v>7760</v>
          </cell>
        </row>
        <row r="345">
          <cell r="B345">
            <v>342</v>
          </cell>
          <cell r="C345" t="str">
            <v>　</v>
          </cell>
          <cell r="D345" t="str">
            <v>　</v>
          </cell>
          <cell r="E345" t="str">
            <v>　　</v>
          </cell>
        </row>
        <row r="346">
          <cell r="B346">
            <v>343</v>
          </cell>
          <cell r="C346" t="str">
            <v>　</v>
          </cell>
          <cell r="D346" t="str">
            <v>　</v>
          </cell>
          <cell r="E346" t="str">
            <v>　　</v>
          </cell>
        </row>
        <row r="347">
          <cell r="B347">
            <v>344</v>
          </cell>
          <cell r="C347" t="str">
            <v>　小　　　　計</v>
          </cell>
          <cell r="E347" t="str">
            <v>　　</v>
          </cell>
        </row>
        <row r="348">
          <cell r="B348">
            <v>345</v>
          </cell>
          <cell r="C348" t="str">
            <v>防 水 工 事</v>
          </cell>
        </row>
        <row r="349">
          <cell r="B349">
            <v>346</v>
          </cell>
          <cell r="C349" t="str">
            <v>ｹｲ酸質系塗布防水</v>
          </cell>
          <cell r="D349" t="str">
            <v>ﾊﾞﾝﾃﾞｯｸｽ　S+P</v>
          </cell>
          <cell r="E349" t="str">
            <v>ｍ２</v>
          </cell>
          <cell r="H349" t="str">
            <v>ｺ182　公表</v>
          </cell>
          <cell r="I349">
            <v>3000</v>
          </cell>
        </row>
        <row r="350">
          <cell r="B350">
            <v>347</v>
          </cell>
          <cell r="C350" t="str">
            <v>ｹｲ酸質系塗布防水</v>
          </cell>
          <cell r="D350" t="str">
            <v>ﾊﾞﾝﾃﾞｯｸｽ　S</v>
          </cell>
          <cell r="E350" t="str">
            <v>ｍ２</v>
          </cell>
          <cell r="H350" t="str">
            <v>ｺ182　公表</v>
          </cell>
          <cell r="I350">
            <v>2050</v>
          </cell>
        </row>
        <row r="351">
          <cell r="B351">
            <v>348</v>
          </cell>
          <cell r="C351" t="str">
            <v>シーリング</v>
          </cell>
          <cell r="D351" t="str">
            <v>ｻｯｼ廻り</v>
          </cell>
          <cell r="E351" t="str">
            <v>ｍ</v>
          </cell>
          <cell r="H351" t="str">
            <v>ｺ183　公表</v>
          </cell>
          <cell r="I351">
            <v>1280</v>
          </cell>
        </row>
        <row r="352">
          <cell r="B352">
            <v>349</v>
          </cell>
          <cell r="C352" t="str">
            <v>シーリング</v>
          </cell>
          <cell r="D352" t="str">
            <v>一般取り合い</v>
          </cell>
          <cell r="E352" t="str">
            <v>ｍ</v>
          </cell>
          <cell r="H352" t="str">
            <v>ｺ183　公表</v>
          </cell>
          <cell r="I352">
            <v>1280</v>
          </cell>
        </row>
        <row r="353">
          <cell r="B353">
            <v>350</v>
          </cell>
          <cell r="C353" t="str">
            <v>シーリング</v>
          </cell>
          <cell r="D353" t="str">
            <v>その他</v>
          </cell>
          <cell r="E353" t="str">
            <v>ｍ</v>
          </cell>
          <cell r="H353" t="str">
            <v>ｺ183　公表</v>
          </cell>
          <cell r="I353">
            <v>1280</v>
          </cell>
        </row>
        <row r="354">
          <cell r="B354">
            <v>351</v>
          </cell>
          <cell r="C354" t="str">
            <v>塗膜防水　反応硬化型</v>
          </cell>
          <cell r="D354" t="str">
            <v>ﾀﾞｲﾌﾚｯｸｽ　DD-10　　　平</v>
          </cell>
          <cell r="E354" t="str">
            <v>ｍ２</v>
          </cell>
          <cell r="H354" t="str">
            <v>ｺ179　公表</v>
          </cell>
          <cell r="I354">
            <v>7700</v>
          </cell>
        </row>
        <row r="355">
          <cell r="B355">
            <v>352</v>
          </cell>
          <cell r="C355" t="str">
            <v>塗膜防水　反応硬化型</v>
          </cell>
          <cell r="D355" t="str">
            <v>ﾀﾞｲﾌﾚｯｸｽ　DD-10　　　立</v>
          </cell>
          <cell r="E355" t="str">
            <v>ｍ２</v>
          </cell>
          <cell r="H355" t="str">
            <v>ｺ179　公表</v>
          </cell>
          <cell r="I355">
            <v>7700</v>
          </cell>
        </row>
        <row r="356">
          <cell r="B356">
            <v>353</v>
          </cell>
          <cell r="C356" t="str">
            <v>塗膜防水　反応硬化型</v>
          </cell>
          <cell r="D356" t="str">
            <v>ﾀﾞｲﾌﾚｯｸｽ　DD-20　　　平</v>
          </cell>
          <cell r="E356" t="str">
            <v>ｍ２</v>
          </cell>
          <cell r="H356" t="str">
            <v>ｺ179　公表</v>
          </cell>
          <cell r="I356">
            <v>9100</v>
          </cell>
        </row>
        <row r="357">
          <cell r="B357">
            <v>354</v>
          </cell>
          <cell r="C357" t="str">
            <v>塗膜防水　反応硬化型</v>
          </cell>
          <cell r="D357" t="str">
            <v>ﾀﾞｲﾌﾚｯｸｽ　DD-20　　　立</v>
          </cell>
          <cell r="E357" t="str">
            <v>ｍ２</v>
          </cell>
          <cell r="H357" t="str">
            <v>ｺ179　公表</v>
          </cell>
          <cell r="I357">
            <v>9100</v>
          </cell>
        </row>
        <row r="358">
          <cell r="B358">
            <v>355</v>
          </cell>
          <cell r="C358" t="str">
            <v>塗膜防水　反応硬化型</v>
          </cell>
          <cell r="D358" t="str">
            <v>ﾀﾞｲﾌﾚｯｸｽ　DD-30　　　平</v>
          </cell>
          <cell r="E358" t="str">
            <v>ｍ２</v>
          </cell>
          <cell r="H358" t="str">
            <v>ｺ179　公表</v>
          </cell>
          <cell r="I358">
            <v>11600</v>
          </cell>
        </row>
        <row r="359">
          <cell r="B359">
            <v>356</v>
          </cell>
          <cell r="C359" t="str">
            <v>塗膜防水　反応硬化型</v>
          </cell>
          <cell r="D359" t="str">
            <v>ﾀﾞｲﾌﾚｯｸｽ　DD-30　　　立</v>
          </cell>
          <cell r="E359" t="str">
            <v>ｍ２</v>
          </cell>
          <cell r="H359" t="str">
            <v>ｺ179　公表</v>
          </cell>
          <cell r="I359">
            <v>11600</v>
          </cell>
        </row>
        <row r="360">
          <cell r="B360">
            <v>357</v>
          </cell>
          <cell r="C360" t="str">
            <v>塗膜防水　反応硬化型</v>
          </cell>
          <cell r="D360" t="str">
            <v>ﾀﾞｲﾌﾚｯｸｽ　DD-40　　　平</v>
          </cell>
          <cell r="E360" t="str">
            <v>ｍ２</v>
          </cell>
          <cell r="H360" t="str">
            <v>ｺ179　公表</v>
          </cell>
          <cell r="I360">
            <v>6900</v>
          </cell>
        </row>
        <row r="361">
          <cell r="B361">
            <v>358</v>
          </cell>
          <cell r="C361" t="str">
            <v>塗膜防水　反応硬化型</v>
          </cell>
          <cell r="D361" t="str">
            <v>ﾀﾞｲﾌﾚｯｸｽ　DD-40　　　立</v>
          </cell>
          <cell r="E361" t="str">
            <v>ｍ２</v>
          </cell>
          <cell r="H361" t="str">
            <v>ｺ179　公表</v>
          </cell>
          <cell r="I361">
            <v>6900</v>
          </cell>
        </row>
        <row r="362">
          <cell r="B362">
            <v>359</v>
          </cell>
          <cell r="C362" t="str">
            <v>ＦＲＰ防水</v>
          </cell>
          <cell r="D362" t="str">
            <v>　　　平</v>
          </cell>
          <cell r="E362" t="str">
            <v>ｍ２</v>
          </cell>
        </row>
        <row r="363">
          <cell r="B363">
            <v>360</v>
          </cell>
          <cell r="C363" t="str">
            <v>ＦＲＰ防水</v>
          </cell>
          <cell r="D363" t="str">
            <v>　　　立</v>
          </cell>
          <cell r="E363" t="str">
            <v>ｍ２</v>
          </cell>
        </row>
        <row r="364">
          <cell r="B364">
            <v>361</v>
          </cell>
          <cell r="C364" t="str">
            <v>ｱｽﾌｧﾙﾄ防水</v>
          </cell>
          <cell r="D364" t="str">
            <v>E-1　　　平</v>
          </cell>
          <cell r="E364" t="str">
            <v>ｍ２</v>
          </cell>
          <cell r="H364" t="str">
            <v>ｺ市16</v>
          </cell>
          <cell r="I364">
            <v>2770</v>
          </cell>
        </row>
        <row r="365">
          <cell r="B365">
            <v>362</v>
          </cell>
          <cell r="C365" t="str">
            <v>ｱｽﾌｧﾙﾄ防水</v>
          </cell>
          <cell r="D365" t="str">
            <v>E-1　　　立</v>
          </cell>
          <cell r="E365" t="str">
            <v>ｍ２</v>
          </cell>
          <cell r="H365" t="str">
            <v>ｺ市16</v>
          </cell>
          <cell r="I365">
            <v>4310</v>
          </cell>
        </row>
        <row r="366">
          <cell r="B366">
            <v>363</v>
          </cell>
          <cell r="C366" t="str">
            <v>ｱｽﾌｧﾙﾄ防水</v>
          </cell>
          <cell r="D366" t="str">
            <v>　　　平</v>
          </cell>
          <cell r="E366" t="str">
            <v>ｍ２</v>
          </cell>
        </row>
        <row r="367">
          <cell r="B367">
            <v>364</v>
          </cell>
          <cell r="C367" t="str">
            <v>ｱｽﾌｧﾙﾄ防水</v>
          </cell>
          <cell r="D367" t="str">
            <v>　　　立</v>
          </cell>
          <cell r="E367" t="str">
            <v>ｍ２</v>
          </cell>
        </row>
        <row r="368">
          <cell r="B368">
            <v>365</v>
          </cell>
        </row>
        <row r="369">
          <cell r="B369">
            <v>366</v>
          </cell>
        </row>
        <row r="370">
          <cell r="B370">
            <v>367</v>
          </cell>
        </row>
        <row r="371">
          <cell r="B371">
            <v>368</v>
          </cell>
        </row>
        <row r="372">
          <cell r="B372">
            <v>369</v>
          </cell>
          <cell r="C372" t="str">
            <v>　小　　　　計</v>
          </cell>
        </row>
        <row r="373">
          <cell r="B373">
            <v>370</v>
          </cell>
          <cell r="C373" t="str">
            <v>石　工　事</v>
          </cell>
        </row>
        <row r="374">
          <cell r="B374">
            <v>371</v>
          </cell>
        </row>
        <row r="375">
          <cell r="B375">
            <v>372</v>
          </cell>
        </row>
        <row r="376">
          <cell r="B376">
            <v>373</v>
          </cell>
        </row>
        <row r="377">
          <cell r="B377">
            <v>374</v>
          </cell>
        </row>
        <row r="378">
          <cell r="B378">
            <v>375</v>
          </cell>
        </row>
        <row r="379">
          <cell r="B379">
            <v>376</v>
          </cell>
        </row>
        <row r="380">
          <cell r="B380">
            <v>377</v>
          </cell>
          <cell r="C380" t="str">
            <v>　小　　　　計</v>
          </cell>
        </row>
        <row r="381">
          <cell r="B381">
            <v>378</v>
          </cell>
          <cell r="C381" t="str">
            <v>タイル工 事</v>
          </cell>
        </row>
        <row r="382">
          <cell r="B382">
            <v>379</v>
          </cell>
          <cell r="C382" t="str">
            <v>床磁器タイル　無釉100角　圧着</v>
          </cell>
          <cell r="D382" t="str">
            <v>　　</v>
          </cell>
          <cell r="E382" t="str">
            <v>ｍ２</v>
          </cell>
          <cell r="H382" t="str">
            <v>ｺ196</v>
          </cell>
          <cell r="I382">
            <v>7450</v>
          </cell>
        </row>
        <row r="383">
          <cell r="B383">
            <v>380</v>
          </cell>
          <cell r="C383" t="str">
            <v>床磁器タイル　無釉　　　圧着</v>
          </cell>
          <cell r="D383" t="str">
            <v>階段100*100　垂れ無　</v>
          </cell>
          <cell r="E383" t="str">
            <v>ｍ</v>
          </cell>
          <cell r="H383" t="str">
            <v>ｺ196</v>
          </cell>
          <cell r="I383">
            <v>2150</v>
          </cell>
        </row>
        <row r="384">
          <cell r="B384">
            <v>381</v>
          </cell>
          <cell r="C384" t="str">
            <v>床磁器タイル　無釉　　　圧着</v>
          </cell>
          <cell r="D384" t="str">
            <v>階段(100+30)*100　垂れ無</v>
          </cell>
          <cell r="E384" t="str">
            <v>ｍ</v>
          </cell>
          <cell r="H384" t="str">
            <v>ｺ196</v>
          </cell>
          <cell r="I384">
            <v>2630</v>
          </cell>
        </row>
        <row r="385">
          <cell r="B385">
            <v>382</v>
          </cell>
          <cell r="C385" t="str">
            <v>床磁器タイル　無釉100二丁圧着</v>
          </cell>
          <cell r="D385" t="str">
            <v>　　200*100</v>
          </cell>
          <cell r="E385" t="str">
            <v>ｍ２</v>
          </cell>
          <cell r="H385" t="str">
            <v>ｺ196</v>
          </cell>
          <cell r="I385">
            <v>7800</v>
          </cell>
        </row>
        <row r="386">
          <cell r="B386">
            <v>383</v>
          </cell>
          <cell r="C386" t="str">
            <v>床磁器タイル　無釉　　　圧着</v>
          </cell>
          <cell r="D386" t="str">
            <v>階段200*100　垂れ無　</v>
          </cell>
          <cell r="E386" t="str">
            <v>ｍ</v>
          </cell>
          <cell r="H386" t="str">
            <v>ｺ196</v>
          </cell>
          <cell r="I386">
            <v>2340</v>
          </cell>
        </row>
        <row r="387">
          <cell r="B387">
            <v>384</v>
          </cell>
          <cell r="C387" t="str">
            <v>床磁器タイル　無釉　　　圧着</v>
          </cell>
          <cell r="D387" t="str">
            <v>階段(100+30)*200　垂れ無</v>
          </cell>
          <cell r="E387" t="str">
            <v>ｍ</v>
          </cell>
          <cell r="H387" t="str">
            <v>ｺ196</v>
          </cell>
          <cell r="I387">
            <v>2880</v>
          </cell>
        </row>
        <row r="388">
          <cell r="B388">
            <v>385</v>
          </cell>
          <cell r="C388" t="str">
            <v>床磁器タイル　無釉150角　圧着</v>
          </cell>
          <cell r="D388" t="str">
            <v>　　</v>
          </cell>
          <cell r="E388" t="str">
            <v>ｍ２</v>
          </cell>
          <cell r="H388" t="str">
            <v>ｺ196</v>
          </cell>
          <cell r="I388">
            <v>8450</v>
          </cell>
        </row>
        <row r="389">
          <cell r="B389">
            <v>386</v>
          </cell>
          <cell r="C389" t="str">
            <v>床磁器タイル　無釉　　　圧着</v>
          </cell>
          <cell r="D389" t="str">
            <v>階段150*60　垂れ無　</v>
          </cell>
          <cell r="E389" t="str">
            <v>ｍ</v>
          </cell>
          <cell r="H389" t="str">
            <v>ｺ196</v>
          </cell>
          <cell r="I389">
            <v>2080</v>
          </cell>
        </row>
        <row r="390">
          <cell r="B390">
            <v>387</v>
          </cell>
          <cell r="C390" t="str">
            <v>床磁器タイル　無釉　　　圧着</v>
          </cell>
          <cell r="D390" t="str">
            <v>階段(150+30)*150　垂れ無</v>
          </cell>
          <cell r="E390" t="str">
            <v>ｍ</v>
          </cell>
          <cell r="H390" t="str">
            <v>ｺ196</v>
          </cell>
          <cell r="I390">
            <v>3630</v>
          </cell>
        </row>
        <row r="391">
          <cell r="B391">
            <v>388</v>
          </cell>
          <cell r="C391" t="str">
            <v>床磁器タイル　無釉200角　圧着</v>
          </cell>
          <cell r="D391" t="str">
            <v>　　</v>
          </cell>
          <cell r="E391" t="str">
            <v>ｍ２</v>
          </cell>
          <cell r="H391" t="str">
            <v>ｺ196</v>
          </cell>
          <cell r="I391">
            <v>10000</v>
          </cell>
        </row>
        <row r="392">
          <cell r="B392">
            <v>389</v>
          </cell>
          <cell r="C392" t="str">
            <v>床磁器ﾓｻﾞｲｸﾀｲﾙ　無釉25角　圧着</v>
          </cell>
          <cell r="E392" t="str">
            <v>ｍ２</v>
          </cell>
          <cell r="H392" t="str">
            <v>ｺ196</v>
          </cell>
          <cell r="I392">
            <v>5750</v>
          </cell>
        </row>
        <row r="393">
          <cell r="B393">
            <v>390</v>
          </cell>
          <cell r="C393" t="str">
            <v>床磁器ﾓｻﾞｲｸﾀｲﾙ　無釉50角　圧着</v>
          </cell>
          <cell r="E393" t="str">
            <v>ｍ２</v>
          </cell>
          <cell r="H393" t="str">
            <v>ｺ196</v>
          </cell>
          <cell r="I393">
            <v>6100</v>
          </cell>
        </row>
        <row r="394">
          <cell r="B394">
            <v>391</v>
          </cell>
          <cell r="C394" t="str">
            <v>床磁器ﾓｻﾞｲｸﾀｲﾙ　施釉25角　圧着</v>
          </cell>
          <cell r="E394" t="str">
            <v>ｍ２</v>
          </cell>
          <cell r="H394" t="str">
            <v>ｺ196</v>
          </cell>
          <cell r="I394">
            <v>5750</v>
          </cell>
        </row>
        <row r="395">
          <cell r="B395">
            <v>392</v>
          </cell>
          <cell r="C395" t="str">
            <v>床磁器ﾓｻﾞｲｸﾀｲﾙ　施釉50角　圧着</v>
          </cell>
          <cell r="E395" t="str">
            <v>ｍ２</v>
          </cell>
          <cell r="H395" t="str">
            <v>ｺ196</v>
          </cell>
          <cell r="I395">
            <v>6000</v>
          </cell>
        </row>
        <row r="396">
          <cell r="B396">
            <v>393</v>
          </cell>
          <cell r="H396" t="str">
            <v>　</v>
          </cell>
        </row>
        <row r="397">
          <cell r="B397">
            <v>394</v>
          </cell>
          <cell r="H397" t="str">
            <v>　</v>
          </cell>
        </row>
        <row r="398">
          <cell r="B398">
            <v>395</v>
          </cell>
          <cell r="C398" t="str">
            <v>壁陶器質ﾀｲﾙ　施釉100角　積上</v>
          </cell>
          <cell r="E398" t="str">
            <v>ｍ２</v>
          </cell>
          <cell r="H398" t="str">
            <v>ｺ196</v>
          </cell>
          <cell r="I398">
            <v>6800</v>
          </cell>
        </row>
        <row r="399">
          <cell r="B399">
            <v>396</v>
          </cell>
          <cell r="C399" t="str">
            <v>壁陶器質ﾀｲﾙ　施釉100角　積上</v>
          </cell>
          <cell r="D399" t="str">
            <v>片面取り</v>
          </cell>
          <cell r="E399" t="str">
            <v>ｍ</v>
          </cell>
          <cell r="H399" t="str">
            <v>ｺ196</v>
          </cell>
          <cell r="I399">
            <v>1110</v>
          </cell>
        </row>
        <row r="400">
          <cell r="B400">
            <v>397</v>
          </cell>
          <cell r="C400" t="str">
            <v>壁陶器質ﾀｲﾙ　施釉100角　積上</v>
          </cell>
          <cell r="D400" t="str">
            <v>巾木</v>
          </cell>
          <cell r="E400" t="str">
            <v>ｍ</v>
          </cell>
          <cell r="H400" t="str">
            <v>ｺ196</v>
          </cell>
          <cell r="I400">
            <v>1860</v>
          </cell>
        </row>
        <row r="401">
          <cell r="B401">
            <v>398</v>
          </cell>
          <cell r="C401" t="str">
            <v>壁陶器質ﾀｲﾙ　施釉150角　積上</v>
          </cell>
          <cell r="E401" t="str">
            <v>ｍ２</v>
          </cell>
          <cell r="H401" t="str">
            <v>ｺ196</v>
          </cell>
          <cell r="I401">
            <v>10400</v>
          </cell>
        </row>
        <row r="402">
          <cell r="B402">
            <v>399</v>
          </cell>
          <cell r="C402" t="str">
            <v>壁陶器質ﾀｲﾙ　施釉150角　積上</v>
          </cell>
          <cell r="D402" t="str">
            <v>片面取り</v>
          </cell>
          <cell r="E402" t="str">
            <v>ｍ</v>
          </cell>
          <cell r="H402" t="str">
            <v>ｺ196</v>
          </cell>
          <cell r="I402">
            <v>1830</v>
          </cell>
        </row>
        <row r="403">
          <cell r="B403">
            <v>400</v>
          </cell>
          <cell r="C403" t="str">
            <v>壁陶器質ﾀｲﾙ　施釉200角　積上</v>
          </cell>
          <cell r="E403" t="str">
            <v>ｍ２</v>
          </cell>
          <cell r="H403" t="str">
            <v>ｺ196</v>
          </cell>
          <cell r="I403">
            <v>11700</v>
          </cell>
        </row>
        <row r="404">
          <cell r="B404">
            <v>401</v>
          </cell>
          <cell r="C404" t="str">
            <v>壁陶器質ﾀｲﾙ　施釉200角　積上</v>
          </cell>
          <cell r="D404" t="str">
            <v>片面取り</v>
          </cell>
          <cell r="E404" t="str">
            <v>ｍ</v>
          </cell>
          <cell r="H404" t="str">
            <v>ｺ196</v>
          </cell>
          <cell r="I404">
            <v>2840</v>
          </cell>
        </row>
        <row r="405">
          <cell r="B405">
            <v>402</v>
          </cell>
          <cell r="C405" t="str">
            <v>壁陶器質ﾀｲﾙ　施釉100角　接着</v>
          </cell>
          <cell r="E405" t="str">
            <v>ｍ２</v>
          </cell>
          <cell r="H405" t="str">
            <v>ｺ196</v>
          </cell>
          <cell r="I405">
            <v>5350</v>
          </cell>
        </row>
        <row r="406">
          <cell r="B406">
            <v>403</v>
          </cell>
          <cell r="C406" t="str">
            <v>壁陶器質ﾀｲﾙ　施釉100角　接着</v>
          </cell>
          <cell r="D406" t="str">
            <v>片面取り</v>
          </cell>
          <cell r="E406" t="str">
            <v>ｍ</v>
          </cell>
          <cell r="H406" t="str">
            <v>ｺ196</v>
          </cell>
          <cell r="I406">
            <v>910</v>
          </cell>
        </row>
        <row r="407">
          <cell r="B407">
            <v>404</v>
          </cell>
          <cell r="C407" t="str">
            <v>壁陶器質ﾀｲﾙ　施釉100角　接着</v>
          </cell>
          <cell r="D407" t="str">
            <v>巾木</v>
          </cell>
          <cell r="E407" t="str">
            <v>ｍ</v>
          </cell>
          <cell r="H407" t="str">
            <v>ｺ196</v>
          </cell>
          <cell r="I407">
            <v>1680</v>
          </cell>
        </row>
        <row r="408">
          <cell r="B408">
            <v>405</v>
          </cell>
          <cell r="C408" t="str">
            <v>壁陶器質ﾀｲﾙ　施釉150角　接着</v>
          </cell>
          <cell r="E408" t="str">
            <v>ｍ２</v>
          </cell>
          <cell r="H408" t="str">
            <v>ｺ196</v>
          </cell>
          <cell r="I408">
            <v>8100</v>
          </cell>
        </row>
        <row r="409">
          <cell r="B409">
            <v>406</v>
          </cell>
          <cell r="C409" t="str">
            <v>壁陶器質ﾀｲﾙ　施釉150角　接着</v>
          </cell>
          <cell r="D409" t="str">
            <v>片面取り</v>
          </cell>
          <cell r="E409" t="str">
            <v>ｍ</v>
          </cell>
          <cell r="H409" t="str">
            <v>ｺ196</v>
          </cell>
          <cell r="I409">
            <v>1560</v>
          </cell>
        </row>
        <row r="410">
          <cell r="B410">
            <v>407</v>
          </cell>
          <cell r="C410" t="str">
            <v>壁陶器質ﾀｲﾙ　施釉200角　接着</v>
          </cell>
          <cell r="E410" t="str">
            <v>ｍ２</v>
          </cell>
          <cell r="H410" t="str">
            <v>ｺ196</v>
          </cell>
          <cell r="I410">
            <v>9950</v>
          </cell>
        </row>
        <row r="411">
          <cell r="B411">
            <v>408</v>
          </cell>
          <cell r="C411" t="str">
            <v>壁陶器質ﾀｲﾙ　施釉200角　接着</v>
          </cell>
          <cell r="D411" t="str">
            <v>片面取り</v>
          </cell>
          <cell r="E411" t="str">
            <v>ｍ</v>
          </cell>
          <cell r="H411" t="str">
            <v>ｺ196</v>
          </cell>
          <cell r="I411">
            <v>2460</v>
          </cell>
        </row>
        <row r="412">
          <cell r="B412">
            <v>409</v>
          </cell>
          <cell r="C412" t="str">
            <v>壁磁器ﾓｻﾞｲｸﾀｲﾙ　施釉50角　ﾏｽｸ</v>
          </cell>
          <cell r="E412" t="str">
            <v>ｍ２</v>
          </cell>
          <cell r="H412" t="str">
            <v>ｺ196</v>
          </cell>
          <cell r="I412">
            <v>6350</v>
          </cell>
        </row>
        <row r="413">
          <cell r="B413">
            <v>410</v>
          </cell>
          <cell r="C413" t="str">
            <v>壁磁器ﾓｻﾞｲｸﾀｲﾙ　施釉50角　圧着</v>
          </cell>
          <cell r="E413" t="str">
            <v>ｍ２</v>
          </cell>
          <cell r="H413" t="str">
            <v>ｺ196</v>
          </cell>
          <cell r="I413">
            <v>6000</v>
          </cell>
        </row>
        <row r="414">
          <cell r="B414">
            <v>411</v>
          </cell>
          <cell r="H414" t="str">
            <v>　</v>
          </cell>
        </row>
        <row r="415">
          <cell r="B415">
            <v>412</v>
          </cell>
          <cell r="H415" t="str">
            <v>　</v>
          </cell>
        </row>
        <row r="416">
          <cell r="B416">
            <v>413</v>
          </cell>
          <cell r="C416" t="str">
            <v>外壁磁器ﾓｻﾞｲｸﾀｲﾙ　施釉50角　ﾏｽｸ</v>
          </cell>
          <cell r="E416" t="str">
            <v>ｍ２</v>
          </cell>
          <cell r="H416" t="str">
            <v>ｺ198</v>
          </cell>
          <cell r="I416">
            <v>5550</v>
          </cell>
        </row>
        <row r="417">
          <cell r="B417">
            <v>414</v>
          </cell>
          <cell r="C417" t="str">
            <v>外壁磁器ﾓｻﾞｲｸﾀｲﾙ　施釉50角　圧着</v>
          </cell>
          <cell r="E417" t="str">
            <v>ｍ２</v>
          </cell>
          <cell r="H417" t="str">
            <v>ｺ198</v>
          </cell>
          <cell r="I417">
            <v>5250</v>
          </cell>
        </row>
        <row r="418">
          <cell r="B418">
            <v>415</v>
          </cell>
          <cell r="C418" t="str">
            <v>外壁磁器ﾓｻﾞｲｸﾀｲﾙ　施釉50二丁平　100*50　圧着</v>
          </cell>
          <cell r="E418" t="str">
            <v>ｍ２</v>
          </cell>
          <cell r="H418" t="str">
            <v>ｺ198</v>
          </cell>
          <cell r="I418">
            <v>5150</v>
          </cell>
        </row>
        <row r="419">
          <cell r="B419">
            <v>416</v>
          </cell>
          <cell r="C419" t="str">
            <v>外壁磁器ﾓｻﾞｲｸﾀｲﾙ　無釉50角　圧着</v>
          </cell>
          <cell r="E419" t="str">
            <v>ｍ２</v>
          </cell>
          <cell r="H419" t="str">
            <v>ｺ198</v>
          </cell>
          <cell r="I419">
            <v>5450</v>
          </cell>
        </row>
        <row r="420">
          <cell r="B420">
            <v>417</v>
          </cell>
          <cell r="C420" t="str">
            <v>外壁磁器ﾓｻﾞｲｸﾀｲﾙ　無釉50二丁平　100*50　圧着</v>
          </cell>
          <cell r="E420" t="str">
            <v>ｍ２</v>
          </cell>
          <cell r="H420" t="str">
            <v>ｺ198</v>
          </cell>
          <cell r="I420">
            <v>5350</v>
          </cell>
        </row>
        <row r="421">
          <cell r="B421">
            <v>418</v>
          </cell>
        </row>
        <row r="422">
          <cell r="B422">
            <v>419</v>
          </cell>
        </row>
        <row r="423">
          <cell r="B423">
            <v>420</v>
          </cell>
          <cell r="C423" t="str">
            <v>　小　　　　計</v>
          </cell>
        </row>
        <row r="424">
          <cell r="B424">
            <v>421</v>
          </cell>
          <cell r="C424" t="str">
            <v>木　工　事</v>
          </cell>
        </row>
        <row r="425">
          <cell r="B425">
            <v>422</v>
          </cell>
          <cell r="C425" t="str">
            <v>つか立床組　H=500　根太@360</v>
          </cell>
          <cell r="D425" t="str">
            <v>米つが1等</v>
          </cell>
          <cell r="E425" t="str">
            <v>ｍ２</v>
          </cell>
          <cell r="H425" t="str">
            <v>ｺ206</v>
          </cell>
          <cell r="I425">
            <v>5570</v>
          </cell>
        </row>
        <row r="426">
          <cell r="B426">
            <v>423</v>
          </cell>
          <cell r="C426" t="str">
            <v>つか立床組　H=500　根太@300</v>
          </cell>
          <cell r="D426" t="str">
            <v>米つが1等</v>
          </cell>
          <cell r="E426" t="str">
            <v>ｍ２</v>
          </cell>
          <cell r="H426" t="str">
            <v>ｺ206</v>
          </cell>
          <cell r="I426">
            <v>5880</v>
          </cell>
        </row>
        <row r="427">
          <cell r="B427">
            <v>424</v>
          </cell>
          <cell r="C427" t="str">
            <v>ころばし床組　H=150　根太@360</v>
          </cell>
          <cell r="E427" t="str">
            <v>ｍ２</v>
          </cell>
          <cell r="H427" t="str">
            <v>ｺ206</v>
          </cell>
          <cell r="I427">
            <v>3730</v>
          </cell>
        </row>
        <row r="428">
          <cell r="B428">
            <v>425</v>
          </cell>
          <cell r="C428" t="str">
            <v>ころばし床組　H=150　根太@300</v>
          </cell>
          <cell r="E428" t="str">
            <v>ｍ２</v>
          </cell>
          <cell r="H428" t="str">
            <v>ｺ206</v>
          </cell>
          <cell r="I428">
            <v>3920</v>
          </cell>
        </row>
        <row r="429">
          <cell r="B429">
            <v>426</v>
          </cell>
          <cell r="C429" t="str">
            <v>床下地板張り</v>
          </cell>
          <cell r="D429" t="str">
            <v>ｺﾝｸﾘｰﾄ型枠合板　ｱ)12</v>
          </cell>
          <cell r="E429" t="str">
            <v>ｍ２</v>
          </cell>
          <cell r="H429" t="str">
            <v>ｺ206</v>
          </cell>
          <cell r="I429">
            <v>1830</v>
          </cell>
        </row>
        <row r="430">
          <cell r="B430">
            <v>427</v>
          </cell>
          <cell r="C430" t="str">
            <v>床下地板張り</v>
          </cell>
          <cell r="D430" t="str">
            <v>ﾗﾜﾝ合板（１類）　ｱ)5.5</v>
          </cell>
          <cell r="E430" t="str">
            <v>ｍ２</v>
          </cell>
          <cell r="H430" t="str">
            <v>ｺ206</v>
          </cell>
          <cell r="I430">
            <v>1400</v>
          </cell>
        </row>
        <row r="431">
          <cell r="B431">
            <v>428</v>
          </cell>
          <cell r="C431" t="str">
            <v>床下地板張り</v>
          </cell>
          <cell r="D431" t="str">
            <v>ﾗﾜﾝ合板（１類）　ｱ)9</v>
          </cell>
          <cell r="E431" t="str">
            <v>ｍ２</v>
          </cell>
          <cell r="H431" t="str">
            <v>ｺ206</v>
          </cell>
          <cell r="I431">
            <v>1980</v>
          </cell>
        </row>
        <row r="432">
          <cell r="B432">
            <v>429</v>
          </cell>
          <cell r="C432" t="str">
            <v>床下地板張り</v>
          </cell>
          <cell r="D432" t="str">
            <v>ﾗﾜﾝ合板（１類）　ｱ)12</v>
          </cell>
          <cell r="E432" t="str">
            <v>ｍ２</v>
          </cell>
          <cell r="H432" t="str">
            <v>ｺ206</v>
          </cell>
          <cell r="I432">
            <v>2220</v>
          </cell>
        </row>
        <row r="433">
          <cell r="B433">
            <v>430</v>
          </cell>
          <cell r="C433" t="str">
            <v>床下地板張り</v>
          </cell>
          <cell r="D433" t="str">
            <v>ﾗﾜﾝ合板（１類）　ｱ)15</v>
          </cell>
          <cell r="E433" t="str">
            <v>ｍ２</v>
          </cell>
          <cell r="H433" t="str">
            <v>ｺ206</v>
          </cell>
          <cell r="I433">
            <v>2710</v>
          </cell>
        </row>
        <row r="434">
          <cell r="B434">
            <v>431</v>
          </cell>
          <cell r="C434" t="str">
            <v>床下地板張り</v>
          </cell>
          <cell r="D434" t="str">
            <v>ﾗﾜﾝ合板（２類）　ｱ)5.5</v>
          </cell>
          <cell r="E434" t="str">
            <v>ｍ２</v>
          </cell>
          <cell r="H434" t="str">
            <v>ｺ206</v>
          </cell>
          <cell r="I434">
            <v>1370</v>
          </cell>
        </row>
        <row r="435">
          <cell r="B435">
            <v>432</v>
          </cell>
          <cell r="C435" t="str">
            <v>床下地板張り</v>
          </cell>
          <cell r="D435" t="str">
            <v>ﾗﾜﾝ合板（２類）　ｱ)9</v>
          </cell>
          <cell r="E435" t="str">
            <v>ｍ２</v>
          </cell>
          <cell r="H435" t="str">
            <v>ｺ206</v>
          </cell>
          <cell r="I435">
            <v>1850</v>
          </cell>
        </row>
        <row r="436">
          <cell r="B436">
            <v>433</v>
          </cell>
          <cell r="C436" t="str">
            <v>床下地板張り</v>
          </cell>
          <cell r="D436" t="str">
            <v>ﾗﾜﾝ合板（２類）　ｱ)12</v>
          </cell>
          <cell r="E436" t="str">
            <v>ｍ２</v>
          </cell>
          <cell r="H436" t="str">
            <v>ｺ206</v>
          </cell>
          <cell r="I436">
            <v>2120</v>
          </cell>
        </row>
        <row r="437">
          <cell r="B437">
            <v>434</v>
          </cell>
          <cell r="C437" t="str">
            <v>床下地板張り</v>
          </cell>
          <cell r="D437" t="str">
            <v>ﾗﾜﾝ合板（２類）　ｱ)15</v>
          </cell>
          <cell r="E437" t="str">
            <v>ｍ２</v>
          </cell>
          <cell r="H437" t="str">
            <v>ｺ206</v>
          </cell>
          <cell r="I437">
            <v>2620</v>
          </cell>
        </row>
        <row r="438">
          <cell r="B438">
            <v>435</v>
          </cell>
          <cell r="C438" t="str">
            <v>床下地板張り</v>
          </cell>
          <cell r="D438" t="str">
            <v>しな合板（１類）　ｱ)5.5</v>
          </cell>
          <cell r="E438" t="str">
            <v>ｍ２</v>
          </cell>
          <cell r="H438" t="str">
            <v>ｺ206</v>
          </cell>
          <cell r="I438">
            <v>2020</v>
          </cell>
        </row>
        <row r="439">
          <cell r="B439">
            <v>436</v>
          </cell>
          <cell r="C439" t="str">
            <v>床下地板張り</v>
          </cell>
          <cell r="D439" t="str">
            <v>しな合板（１類）　ｱ)9</v>
          </cell>
          <cell r="E439" t="str">
            <v>ｍ２</v>
          </cell>
          <cell r="H439" t="str">
            <v>ｺ206</v>
          </cell>
          <cell r="I439">
            <v>2820</v>
          </cell>
        </row>
        <row r="440">
          <cell r="B440">
            <v>437</v>
          </cell>
          <cell r="C440" t="str">
            <v>床下地板張り</v>
          </cell>
          <cell r="D440" t="str">
            <v>しな合板（２類）　ｱ)5.5</v>
          </cell>
          <cell r="E440" t="str">
            <v>ｍ２</v>
          </cell>
          <cell r="H440" t="str">
            <v>ｺ206</v>
          </cell>
          <cell r="I440">
            <v>1930</v>
          </cell>
        </row>
        <row r="441">
          <cell r="B441">
            <v>438</v>
          </cell>
          <cell r="C441" t="str">
            <v>床下地板張り</v>
          </cell>
          <cell r="D441" t="str">
            <v>しな合板（２類）　ｱ)9</v>
          </cell>
          <cell r="E441" t="str">
            <v>ｍ２</v>
          </cell>
          <cell r="H441" t="str">
            <v>ｺ206</v>
          </cell>
          <cell r="I441">
            <v>2720</v>
          </cell>
        </row>
        <row r="442">
          <cell r="B442">
            <v>439</v>
          </cell>
          <cell r="C442" t="str">
            <v>床板張り</v>
          </cell>
          <cell r="D442" t="str">
            <v>縁甲板　ひのき無節　ｱ)15</v>
          </cell>
          <cell r="E442" t="str">
            <v>ｍ２</v>
          </cell>
          <cell r="H442" t="str">
            <v>ｺ206</v>
          </cell>
          <cell r="I442">
            <v>24700</v>
          </cell>
        </row>
        <row r="443">
          <cell r="B443">
            <v>440</v>
          </cell>
          <cell r="C443" t="str">
            <v>床板張り</v>
          </cell>
          <cell r="D443" t="str">
            <v>縁甲板　ひのき上小　ｱ)15</v>
          </cell>
          <cell r="E443" t="str">
            <v>ｍ２</v>
          </cell>
          <cell r="H443" t="str">
            <v>ｺ206</v>
          </cell>
          <cell r="I443">
            <v>20700</v>
          </cell>
        </row>
        <row r="444">
          <cell r="B444">
            <v>441</v>
          </cell>
        </row>
        <row r="445">
          <cell r="B445">
            <v>442</v>
          </cell>
        </row>
        <row r="446">
          <cell r="B446">
            <v>443</v>
          </cell>
          <cell r="C446" t="str">
            <v>間仕切り軸組　　大壁</v>
          </cell>
          <cell r="D446" t="str">
            <v>米つが１等</v>
          </cell>
          <cell r="E446" t="str">
            <v>ｍ２</v>
          </cell>
          <cell r="H446" t="str">
            <v>ｺ208</v>
          </cell>
          <cell r="I446">
            <v>4150</v>
          </cell>
        </row>
        <row r="447">
          <cell r="B447">
            <v>444</v>
          </cell>
          <cell r="C447" t="str">
            <v>間仕切り軸組　　真壁</v>
          </cell>
          <cell r="D447" t="str">
            <v>米つが１等</v>
          </cell>
          <cell r="E447" t="str">
            <v>ｍ２</v>
          </cell>
          <cell r="H447" t="str">
            <v>ｺ208</v>
          </cell>
          <cell r="I447">
            <v>3560</v>
          </cell>
        </row>
        <row r="448">
          <cell r="B448">
            <v>445</v>
          </cell>
          <cell r="C448" t="str">
            <v>胴縁組　木製軸組面</v>
          </cell>
          <cell r="D448" t="str">
            <v>米つが1等　横　@450</v>
          </cell>
          <cell r="E448" t="str">
            <v>ｍ２</v>
          </cell>
          <cell r="H448" t="str">
            <v>ｺ208</v>
          </cell>
          <cell r="I448">
            <v>1680</v>
          </cell>
        </row>
        <row r="449">
          <cell r="B449">
            <v>446</v>
          </cell>
          <cell r="C449" t="str">
            <v>胴縁組　ｺﾝｸﾘｰﾄ面</v>
          </cell>
          <cell r="D449" t="str">
            <v>米つが1等　縦横　@450</v>
          </cell>
          <cell r="E449" t="str">
            <v>ｍ２</v>
          </cell>
          <cell r="H449" t="str">
            <v>ｺ208</v>
          </cell>
          <cell r="I449">
            <v>2370</v>
          </cell>
        </row>
        <row r="450">
          <cell r="B450">
            <v>447</v>
          </cell>
          <cell r="C450" t="str">
            <v>胴縁組　ｺﾝｸﾘｰﾄ面</v>
          </cell>
          <cell r="D450" t="str">
            <v>米つが1等　横　@450</v>
          </cell>
          <cell r="E450" t="str">
            <v>ｍ２</v>
          </cell>
          <cell r="H450" t="str">
            <v>ｺ208</v>
          </cell>
          <cell r="I450">
            <v>1880</v>
          </cell>
        </row>
        <row r="451">
          <cell r="B451">
            <v>448</v>
          </cell>
          <cell r="C451" t="str">
            <v>壁合板下地張り</v>
          </cell>
          <cell r="D451" t="str">
            <v>ﾗﾜﾝ合板（１類）　ｱ)4</v>
          </cell>
          <cell r="E451" t="str">
            <v>ｍ２</v>
          </cell>
          <cell r="H451" t="str">
            <v>ｺ208</v>
          </cell>
          <cell r="I451">
            <v>1400</v>
          </cell>
        </row>
        <row r="452">
          <cell r="B452">
            <v>449</v>
          </cell>
          <cell r="C452" t="str">
            <v>壁合板下地張り</v>
          </cell>
          <cell r="D452" t="str">
            <v>ﾗﾜﾝ合板（１類）　ｱ)5.5</v>
          </cell>
          <cell r="E452" t="str">
            <v>ｍ２</v>
          </cell>
          <cell r="H452" t="str">
            <v>ｺ208</v>
          </cell>
          <cell r="I452">
            <v>1510</v>
          </cell>
        </row>
        <row r="453">
          <cell r="B453">
            <v>450</v>
          </cell>
          <cell r="C453" t="str">
            <v>壁合板下地張り</v>
          </cell>
          <cell r="D453" t="str">
            <v>ﾗﾜﾝ合板（１類）　ｱ)9</v>
          </cell>
          <cell r="E453" t="str">
            <v>ｍ２</v>
          </cell>
          <cell r="H453" t="str">
            <v>ｺ208</v>
          </cell>
          <cell r="I453">
            <v>2190</v>
          </cell>
        </row>
        <row r="454">
          <cell r="B454">
            <v>451</v>
          </cell>
          <cell r="C454" t="str">
            <v>壁合板下地張り</v>
          </cell>
          <cell r="D454" t="str">
            <v>ﾗﾜﾝ合板（２類）　ｱ)4</v>
          </cell>
          <cell r="E454" t="str">
            <v>ｍ２</v>
          </cell>
          <cell r="H454" t="str">
            <v>ｺ208</v>
          </cell>
          <cell r="I454">
            <v>1360</v>
          </cell>
        </row>
        <row r="455">
          <cell r="B455">
            <v>452</v>
          </cell>
          <cell r="C455" t="str">
            <v>壁合板下地張り</v>
          </cell>
          <cell r="D455" t="str">
            <v>ﾗﾜﾝ合板（２類）　ｱ)5.5</v>
          </cell>
          <cell r="E455" t="str">
            <v>ｍ２</v>
          </cell>
          <cell r="H455" t="str">
            <v>ｺ208</v>
          </cell>
          <cell r="I455">
            <v>1430</v>
          </cell>
        </row>
        <row r="456">
          <cell r="B456">
            <v>453</v>
          </cell>
          <cell r="C456" t="str">
            <v>壁合板下地張り</v>
          </cell>
          <cell r="D456" t="str">
            <v>ﾗﾜﾝ合板（２類）　ｱ)9</v>
          </cell>
          <cell r="E456" t="str">
            <v>ｍ２</v>
          </cell>
          <cell r="H456" t="str">
            <v>ｺ208</v>
          </cell>
          <cell r="I456">
            <v>2090</v>
          </cell>
        </row>
        <row r="457">
          <cell r="B457">
            <v>454</v>
          </cell>
          <cell r="C457" t="str">
            <v>壁合板下地張り</v>
          </cell>
          <cell r="D457" t="str">
            <v>しな合板（１類）　ｱ)4</v>
          </cell>
          <cell r="E457" t="str">
            <v>ｍ２</v>
          </cell>
          <cell r="H457" t="str">
            <v>ｺ208</v>
          </cell>
          <cell r="I457">
            <v>1830</v>
          </cell>
        </row>
        <row r="458">
          <cell r="B458">
            <v>455</v>
          </cell>
          <cell r="C458" t="str">
            <v>壁合板下地張り</v>
          </cell>
          <cell r="D458" t="str">
            <v>しな合板（１類）　ｱ)5.5</v>
          </cell>
          <cell r="E458" t="str">
            <v>ｍ２</v>
          </cell>
          <cell r="H458" t="str">
            <v>ｺ208</v>
          </cell>
          <cell r="I458">
            <v>2120</v>
          </cell>
        </row>
        <row r="459">
          <cell r="B459">
            <v>456</v>
          </cell>
          <cell r="C459" t="str">
            <v>壁合板下地張り</v>
          </cell>
          <cell r="D459" t="str">
            <v>しな合板（１類）　ｱ)9</v>
          </cell>
          <cell r="E459" t="str">
            <v>ｍ２</v>
          </cell>
          <cell r="H459" t="str">
            <v>ｺ208</v>
          </cell>
          <cell r="I459">
            <v>2870</v>
          </cell>
        </row>
        <row r="460">
          <cell r="B460">
            <v>457</v>
          </cell>
          <cell r="C460" t="str">
            <v>壁合板下地張り</v>
          </cell>
          <cell r="D460" t="str">
            <v>しな合板（２類）　ｱ)4</v>
          </cell>
          <cell r="E460" t="str">
            <v>ｍ２</v>
          </cell>
          <cell r="H460" t="str">
            <v>ｺ208</v>
          </cell>
          <cell r="I460">
            <v>1730</v>
          </cell>
        </row>
        <row r="461">
          <cell r="B461">
            <v>458</v>
          </cell>
          <cell r="C461" t="str">
            <v>壁合板下地張り</v>
          </cell>
          <cell r="D461" t="str">
            <v>しな合板（２類）　ｱ)5.5</v>
          </cell>
          <cell r="E461" t="str">
            <v>ｍ２</v>
          </cell>
          <cell r="H461" t="str">
            <v>ｺ208</v>
          </cell>
          <cell r="I461">
            <v>2020</v>
          </cell>
        </row>
        <row r="462">
          <cell r="B462">
            <v>459</v>
          </cell>
          <cell r="C462" t="str">
            <v>壁合板下地張り</v>
          </cell>
          <cell r="D462" t="str">
            <v>しな合板（２類）　ｱ)9</v>
          </cell>
          <cell r="E462" t="str">
            <v>ｍ２</v>
          </cell>
          <cell r="H462" t="str">
            <v>ｺ208</v>
          </cell>
          <cell r="I462">
            <v>2770</v>
          </cell>
        </row>
        <row r="463">
          <cell r="B463">
            <v>460</v>
          </cell>
          <cell r="C463" t="str">
            <v>壁　羽目板張り</v>
          </cell>
          <cell r="D463" t="str">
            <v>ラワン　ｱ)15</v>
          </cell>
          <cell r="E463" t="str">
            <v>ｍ２</v>
          </cell>
          <cell r="H463" t="str">
            <v>ｺ208</v>
          </cell>
          <cell r="I463">
            <v>9400</v>
          </cell>
        </row>
        <row r="464">
          <cell r="B464">
            <v>461</v>
          </cell>
          <cell r="C464" t="str">
            <v>壁　羽目板張り</v>
          </cell>
          <cell r="D464" t="str">
            <v>スプルス　ｱ)15</v>
          </cell>
          <cell r="E464" t="str">
            <v>ｍ２</v>
          </cell>
          <cell r="H464" t="str">
            <v>ｺ208</v>
          </cell>
          <cell r="I464">
            <v>13800</v>
          </cell>
        </row>
        <row r="465">
          <cell r="B465">
            <v>462</v>
          </cell>
          <cell r="C465" t="str">
            <v>壁　羽目板張り</v>
          </cell>
          <cell r="D465" t="str">
            <v>ひのき　ｱ)15</v>
          </cell>
          <cell r="E465" t="str">
            <v>ｍ２</v>
          </cell>
          <cell r="H465" t="str">
            <v>ｺ208</v>
          </cell>
          <cell r="I465">
            <v>18800</v>
          </cell>
        </row>
        <row r="466">
          <cell r="B466">
            <v>463</v>
          </cell>
          <cell r="H466" t="str">
            <v>　</v>
          </cell>
        </row>
        <row r="467">
          <cell r="B467">
            <v>464</v>
          </cell>
          <cell r="H467" t="str">
            <v>　</v>
          </cell>
        </row>
        <row r="468">
          <cell r="B468">
            <v>465</v>
          </cell>
          <cell r="C468" t="str">
            <v>建　具　枠</v>
          </cell>
          <cell r="D468" t="str">
            <v>ｽﾌﾟﾙｰｽ　W120*D40</v>
          </cell>
          <cell r="E468" t="str">
            <v>ｍ</v>
          </cell>
          <cell r="H468" t="str">
            <v>ｺ208</v>
          </cell>
          <cell r="I468">
            <v>6200</v>
          </cell>
        </row>
        <row r="469">
          <cell r="B469">
            <v>466</v>
          </cell>
          <cell r="C469" t="str">
            <v>建　具　枠</v>
          </cell>
          <cell r="D469" t="str">
            <v>ｽﾌﾟﾙｰｽ　W100*D40</v>
          </cell>
          <cell r="E469" t="str">
            <v>ｍ</v>
          </cell>
          <cell r="H469" t="str">
            <v>ｺ208</v>
          </cell>
          <cell r="I469">
            <v>5700</v>
          </cell>
        </row>
        <row r="470">
          <cell r="B470">
            <v>467</v>
          </cell>
          <cell r="C470" t="str">
            <v>建　具　枠</v>
          </cell>
          <cell r="D470" t="str">
            <v>ｽﾌﾟﾙｰｽ　W111*D25</v>
          </cell>
          <cell r="E470" t="str">
            <v>ｍ</v>
          </cell>
          <cell r="H470" t="str">
            <v>ｺ208</v>
          </cell>
          <cell r="I470">
            <v>5100</v>
          </cell>
        </row>
        <row r="471">
          <cell r="B471">
            <v>468</v>
          </cell>
          <cell r="C471" t="str">
            <v>建　具　枠</v>
          </cell>
          <cell r="D471" t="str">
            <v>ｽﾌﾟﾙｰｽ　W130*D25</v>
          </cell>
          <cell r="E471" t="str">
            <v>ｍ</v>
          </cell>
          <cell r="H471" t="str">
            <v>ｺ208</v>
          </cell>
          <cell r="I471">
            <v>5400</v>
          </cell>
        </row>
        <row r="472">
          <cell r="B472">
            <v>469</v>
          </cell>
          <cell r="C472" t="str">
            <v>額　縁</v>
          </cell>
          <cell r="D472" t="str">
            <v>ラワン　30*40</v>
          </cell>
          <cell r="E472" t="str">
            <v>ｍ</v>
          </cell>
          <cell r="H472" t="str">
            <v>ｺ208</v>
          </cell>
          <cell r="I472">
            <v>1700</v>
          </cell>
        </row>
        <row r="473">
          <cell r="B473">
            <v>470</v>
          </cell>
          <cell r="C473" t="str">
            <v>額　縁</v>
          </cell>
          <cell r="D473" t="str">
            <v>ラワン　30*60</v>
          </cell>
          <cell r="E473" t="str">
            <v>ｍ</v>
          </cell>
          <cell r="H473" t="str">
            <v>ｺ208</v>
          </cell>
          <cell r="I473">
            <v>1900</v>
          </cell>
        </row>
        <row r="474">
          <cell r="B474">
            <v>471</v>
          </cell>
          <cell r="C474" t="str">
            <v>額　縁</v>
          </cell>
          <cell r="D474" t="str">
            <v>ラワン　30*100</v>
          </cell>
          <cell r="E474" t="str">
            <v>ｍ</v>
          </cell>
          <cell r="H474" t="str">
            <v>ｺ208</v>
          </cell>
          <cell r="I474">
            <v>2450</v>
          </cell>
        </row>
        <row r="475">
          <cell r="B475">
            <v>472</v>
          </cell>
          <cell r="C475" t="str">
            <v>額　縁</v>
          </cell>
          <cell r="D475" t="str">
            <v>ｽﾌﾟﾙｰｽ　30*40</v>
          </cell>
          <cell r="E475" t="str">
            <v>ｍ</v>
          </cell>
          <cell r="H475" t="str">
            <v>ｺ208</v>
          </cell>
          <cell r="I475">
            <v>2000</v>
          </cell>
        </row>
        <row r="476">
          <cell r="B476">
            <v>473</v>
          </cell>
          <cell r="C476" t="str">
            <v>額　縁</v>
          </cell>
          <cell r="D476" t="str">
            <v>ｽﾌﾟﾙｰｽ　30*60</v>
          </cell>
          <cell r="E476" t="str">
            <v>ｍ</v>
          </cell>
          <cell r="H476" t="str">
            <v>ｺ208</v>
          </cell>
          <cell r="I476">
            <v>2300</v>
          </cell>
        </row>
        <row r="477">
          <cell r="B477">
            <v>474</v>
          </cell>
          <cell r="C477" t="str">
            <v>額　縁</v>
          </cell>
          <cell r="D477" t="str">
            <v>ｽﾌﾟﾙｰｽ　30*100</v>
          </cell>
          <cell r="E477" t="str">
            <v>ｍ</v>
          </cell>
          <cell r="H477" t="str">
            <v>ｺ208</v>
          </cell>
          <cell r="I477">
            <v>3000</v>
          </cell>
        </row>
        <row r="478">
          <cell r="B478">
            <v>475</v>
          </cell>
          <cell r="C478" t="str">
            <v>額　縁</v>
          </cell>
          <cell r="D478" t="str">
            <v>ひのき　30*40</v>
          </cell>
          <cell r="E478" t="str">
            <v>ｍ</v>
          </cell>
          <cell r="H478" t="str">
            <v>ｺ208</v>
          </cell>
          <cell r="I478">
            <v>3000</v>
          </cell>
        </row>
        <row r="479">
          <cell r="B479">
            <v>476</v>
          </cell>
          <cell r="C479" t="str">
            <v>額　縁</v>
          </cell>
          <cell r="D479" t="str">
            <v>ひのき　30*60</v>
          </cell>
          <cell r="E479" t="str">
            <v>ｍ</v>
          </cell>
          <cell r="H479" t="str">
            <v>ｺ208</v>
          </cell>
          <cell r="I479">
            <v>3500</v>
          </cell>
        </row>
        <row r="480">
          <cell r="B480">
            <v>477</v>
          </cell>
          <cell r="C480" t="str">
            <v>額　縁</v>
          </cell>
          <cell r="D480" t="str">
            <v>ひのき　30*100</v>
          </cell>
          <cell r="E480" t="str">
            <v>ｍ</v>
          </cell>
          <cell r="H480" t="str">
            <v>ｺ208</v>
          </cell>
          <cell r="I480">
            <v>4700</v>
          </cell>
        </row>
        <row r="481">
          <cell r="B481">
            <v>478</v>
          </cell>
          <cell r="C481" t="str">
            <v>敷　居</v>
          </cell>
          <cell r="D481" t="str">
            <v>米つが　　100*40</v>
          </cell>
          <cell r="E481" t="str">
            <v>ｍ</v>
          </cell>
          <cell r="H481" t="str">
            <v>ｺ210</v>
          </cell>
          <cell r="I481">
            <v>3660</v>
          </cell>
        </row>
        <row r="482">
          <cell r="B482">
            <v>479</v>
          </cell>
          <cell r="C482" t="str">
            <v>敷　居</v>
          </cell>
          <cell r="D482" t="str">
            <v>ｽﾌﾟﾙｰｽ　　100*40</v>
          </cell>
          <cell r="E482" t="str">
            <v>ｍ</v>
          </cell>
          <cell r="H482" t="str">
            <v>ｺ210</v>
          </cell>
          <cell r="I482">
            <v>4900</v>
          </cell>
        </row>
        <row r="483">
          <cell r="B483">
            <v>480</v>
          </cell>
          <cell r="C483" t="str">
            <v>敷　居</v>
          </cell>
          <cell r="D483" t="str">
            <v>米ひ　　　100*40</v>
          </cell>
          <cell r="E483" t="str">
            <v>ｍ</v>
          </cell>
          <cell r="H483" t="str">
            <v>ｺ210</v>
          </cell>
          <cell r="I483">
            <v>7200</v>
          </cell>
        </row>
        <row r="484">
          <cell r="B484">
            <v>481</v>
          </cell>
          <cell r="C484" t="str">
            <v>鴨　居</v>
          </cell>
          <cell r="D484" t="str">
            <v>米つが　　100*40</v>
          </cell>
          <cell r="E484" t="str">
            <v>ｍ</v>
          </cell>
          <cell r="H484" t="str">
            <v>ｺ210</v>
          </cell>
          <cell r="I484">
            <v>3620</v>
          </cell>
        </row>
        <row r="485">
          <cell r="B485">
            <v>482</v>
          </cell>
          <cell r="C485" t="str">
            <v>鴨　居</v>
          </cell>
          <cell r="D485" t="str">
            <v>ｽﾌﾟﾙｰｽ　　100*40</v>
          </cell>
          <cell r="E485" t="str">
            <v>ｍ</v>
          </cell>
          <cell r="H485" t="str">
            <v>ｺ210</v>
          </cell>
          <cell r="I485">
            <v>4900</v>
          </cell>
        </row>
        <row r="486">
          <cell r="B486">
            <v>483</v>
          </cell>
          <cell r="C486" t="str">
            <v>鴨　居</v>
          </cell>
          <cell r="D486" t="str">
            <v>米ひ　　　100*40</v>
          </cell>
          <cell r="E486" t="str">
            <v>ｍ</v>
          </cell>
          <cell r="H486" t="str">
            <v>ｺ210</v>
          </cell>
          <cell r="I486">
            <v>7200</v>
          </cell>
        </row>
        <row r="487">
          <cell r="B487">
            <v>484</v>
          </cell>
          <cell r="C487" t="str">
            <v>長　押</v>
          </cell>
          <cell r="D487" t="str">
            <v>米つが　　H=90</v>
          </cell>
          <cell r="E487" t="str">
            <v>ｍ</v>
          </cell>
          <cell r="H487" t="str">
            <v>ｺ210</v>
          </cell>
          <cell r="I487">
            <v>3080</v>
          </cell>
        </row>
        <row r="488">
          <cell r="B488">
            <v>485</v>
          </cell>
          <cell r="C488" t="str">
            <v>長　押</v>
          </cell>
          <cell r="D488" t="str">
            <v>ｽﾌﾟﾙｰｽ　　H=90</v>
          </cell>
          <cell r="E488" t="str">
            <v>ｍ</v>
          </cell>
          <cell r="H488" t="str">
            <v>ｺ210</v>
          </cell>
          <cell r="I488">
            <v>4070</v>
          </cell>
        </row>
        <row r="489">
          <cell r="B489">
            <v>486</v>
          </cell>
          <cell r="C489" t="str">
            <v>長　押</v>
          </cell>
          <cell r="D489" t="str">
            <v>米ひ　　　H=90</v>
          </cell>
          <cell r="E489" t="str">
            <v>ｍ</v>
          </cell>
          <cell r="H489" t="str">
            <v>ｺ210</v>
          </cell>
          <cell r="I489">
            <v>6360</v>
          </cell>
        </row>
        <row r="490">
          <cell r="B490">
            <v>487</v>
          </cell>
          <cell r="C490" t="str">
            <v>付け鴨居</v>
          </cell>
          <cell r="D490" t="str">
            <v>米つが　　40*30</v>
          </cell>
          <cell r="E490" t="str">
            <v>ｍ</v>
          </cell>
          <cell r="H490" t="str">
            <v>ｺ210</v>
          </cell>
          <cell r="I490">
            <v>1750</v>
          </cell>
        </row>
        <row r="491">
          <cell r="B491">
            <v>488</v>
          </cell>
          <cell r="C491" t="str">
            <v>付け鴨居</v>
          </cell>
          <cell r="D491" t="str">
            <v>ｽﾌﾟﾙｰｽ　　40*30</v>
          </cell>
          <cell r="E491" t="str">
            <v>ｍ</v>
          </cell>
          <cell r="H491" t="str">
            <v>ｺ210</v>
          </cell>
          <cell r="I491">
            <v>2150</v>
          </cell>
        </row>
        <row r="492">
          <cell r="B492">
            <v>489</v>
          </cell>
          <cell r="C492" t="str">
            <v>付け鴨居</v>
          </cell>
          <cell r="D492" t="str">
            <v>米ひ　　　40*30</v>
          </cell>
          <cell r="E492" t="str">
            <v>ｍ</v>
          </cell>
          <cell r="H492" t="str">
            <v>ｺ210</v>
          </cell>
          <cell r="I492">
            <v>3050</v>
          </cell>
        </row>
        <row r="493">
          <cell r="B493">
            <v>490</v>
          </cell>
          <cell r="C493" t="str">
            <v>上がり框</v>
          </cell>
          <cell r="D493" t="str">
            <v>米つが　100*50</v>
          </cell>
          <cell r="E493" t="str">
            <v>ｍ</v>
          </cell>
          <cell r="H493" t="str">
            <v>ｺ210</v>
          </cell>
          <cell r="I493">
            <v>4300</v>
          </cell>
        </row>
        <row r="494">
          <cell r="B494">
            <v>491</v>
          </cell>
          <cell r="C494" t="str">
            <v>上がり框</v>
          </cell>
          <cell r="D494" t="str">
            <v>米つが　100*100</v>
          </cell>
          <cell r="E494" t="str">
            <v>ｍ</v>
          </cell>
          <cell r="H494" t="str">
            <v>ｺ210</v>
          </cell>
          <cell r="I494">
            <v>5700</v>
          </cell>
        </row>
        <row r="495">
          <cell r="B495">
            <v>492</v>
          </cell>
          <cell r="C495" t="str">
            <v>上がり框</v>
          </cell>
          <cell r="D495" t="str">
            <v>しおじ　100*50</v>
          </cell>
          <cell r="E495" t="str">
            <v>ｍ</v>
          </cell>
          <cell r="H495" t="str">
            <v>ｺ210</v>
          </cell>
          <cell r="I495">
            <v>7900</v>
          </cell>
        </row>
        <row r="496">
          <cell r="B496">
            <v>493</v>
          </cell>
          <cell r="C496" t="str">
            <v>上がり框</v>
          </cell>
          <cell r="D496" t="str">
            <v>しおじ　100*100</v>
          </cell>
          <cell r="E496" t="str">
            <v>ｍ</v>
          </cell>
          <cell r="H496" t="str">
            <v>ｺ210</v>
          </cell>
          <cell r="I496">
            <v>12800</v>
          </cell>
        </row>
        <row r="497">
          <cell r="B497">
            <v>494</v>
          </cell>
          <cell r="C497" t="str">
            <v>上がり框</v>
          </cell>
          <cell r="D497" t="str">
            <v>米ひ  　100*50</v>
          </cell>
          <cell r="E497" t="str">
            <v>ｍ</v>
          </cell>
          <cell r="H497" t="str">
            <v>ｺ210</v>
          </cell>
          <cell r="I497">
            <v>8600</v>
          </cell>
        </row>
        <row r="498">
          <cell r="B498">
            <v>495</v>
          </cell>
          <cell r="C498" t="str">
            <v>上がり框</v>
          </cell>
          <cell r="D498" t="str">
            <v>米ひ　　100*100</v>
          </cell>
          <cell r="E498" t="str">
            <v>ｍ</v>
          </cell>
          <cell r="H498" t="str">
            <v>ｺ210</v>
          </cell>
          <cell r="I498">
            <v>12400</v>
          </cell>
        </row>
        <row r="499">
          <cell r="B499">
            <v>496</v>
          </cell>
          <cell r="C499" t="str">
            <v>畳寄せ</v>
          </cell>
          <cell r="D499" t="str">
            <v>米つが　45*25</v>
          </cell>
          <cell r="E499" t="str">
            <v>ｍ</v>
          </cell>
          <cell r="H499" t="str">
            <v>ｺ210</v>
          </cell>
          <cell r="I499">
            <v>1450</v>
          </cell>
        </row>
        <row r="500">
          <cell r="B500">
            <v>497</v>
          </cell>
          <cell r="C500" t="str">
            <v>畳寄せ</v>
          </cell>
          <cell r="D500" t="str">
            <v>杉　　　45*25</v>
          </cell>
          <cell r="E500" t="str">
            <v>ｍ</v>
          </cell>
          <cell r="H500" t="str">
            <v>ｺ210</v>
          </cell>
          <cell r="I500">
            <v>1700</v>
          </cell>
        </row>
        <row r="501">
          <cell r="B501">
            <v>498</v>
          </cell>
          <cell r="C501" t="str">
            <v>畳寄せ</v>
          </cell>
          <cell r="D501" t="str">
            <v>米ひ　　45*25</v>
          </cell>
          <cell r="E501" t="str">
            <v>ｍ</v>
          </cell>
          <cell r="H501" t="str">
            <v>ｺ210</v>
          </cell>
          <cell r="I501">
            <v>2550</v>
          </cell>
        </row>
        <row r="502">
          <cell r="B502">
            <v>499</v>
          </cell>
          <cell r="C502" t="str">
            <v>雑巾摺り</v>
          </cell>
          <cell r="D502" t="str">
            <v>米つが　15*10</v>
          </cell>
          <cell r="E502" t="str">
            <v>ｍ</v>
          </cell>
          <cell r="H502" t="str">
            <v>ｺ210</v>
          </cell>
          <cell r="I502">
            <v>480</v>
          </cell>
        </row>
        <row r="503">
          <cell r="B503">
            <v>500</v>
          </cell>
          <cell r="C503" t="str">
            <v>雑巾摺り</v>
          </cell>
          <cell r="D503" t="str">
            <v>杉　　　15*10</v>
          </cell>
          <cell r="E503" t="str">
            <v>ｍ</v>
          </cell>
          <cell r="H503" t="str">
            <v>ｺ210</v>
          </cell>
          <cell r="I503">
            <v>530</v>
          </cell>
        </row>
        <row r="504">
          <cell r="B504">
            <v>501</v>
          </cell>
          <cell r="C504" t="str">
            <v>雑巾摺り</v>
          </cell>
          <cell r="D504" t="str">
            <v>米ひ　　15*10</v>
          </cell>
          <cell r="E504" t="str">
            <v>ｍ</v>
          </cell>
          <cell r="H504" t="str">
            <v>ｺ210</v>
          </cell>
          <cell r="I504">
            <v>770</v>
          </cell>
        </row>
        <row r="505">
          <cell r="B505">
            <v>502</v>
          </cell>
          <cell r="C505" t="str">
            <v>巾　木　H=60</v>
          </cell>
          <cell r="D505" t="str">
            <v>ラワン　H=60</v>
          </cell>
          <cell r="E505" t="str">
            <v>ｍ</v>
          </cell>
          <cell r="H505" t="str">
            <v>ｺ210</v>
          </cell>
          <cell r="I505">
            <v>1810</v>
          </cell>
        </row>
        <row r="506">
          <cell r="B506">
            <v>503</v>
          </cell>
          <cell r="C506" t="str">
            <v>巾　木　H=75</v>
          </cell>
          <cell r="D506" t="str">
            <v>ラワン　H=75</v>
          </cell>
          <cell r="E506" t="str">
            <v>ｍ</v>
          </cell>
          <cell r="H506" t="str">
            <v>ｺ210</v>
          </cell>
          <cell r="I506">
            <v>1930</v>
          </cell>
        </row>
        <row r="507">
          <cell r="B507">
            <v>504</v>
          </cell>
          <cell r="C507" t="str">
            <v>巾　木　H=100</v>
          </cell>
          <cell r="D507" t="str">
            <v>ラワン　H=100</v>
          </cell>
          <cell r="E507" t="str">
            <v>ｍ</v>
          </cell>
          <cell r="H507" t="str">
            <v>ｺ210</v>
          </cell>
          <cell r="I507">
            <v>2070</v>
          </cell>
        </row>
        <row r="508">
          <cell r="B508">
            <v>505</v>
          </cell>
          <cell r="C508" t="str">
            <v>巾　木　H=60</v>
          </cell>
          <cell r="D508" t="str">
            <v>米つが　H=60</v>
          </cell>
          <cell r="E508" t="str">
            <v>ｍ</v>
          </cell>
          <cell r="H508" t="str">
            <v>ｺ210</v>
          </cell>
          <cell r="I508">
            <v>1660</v>
          </cell>
        </row>
        <row r="509">
          <cell r="B509">
            <v>506</v>
          </cell>
          <cell r="C509" t="str">
            <v>巾　木　H=75</v>
          </cell>
          <cell r="D509" t="str">
            <v>米つが　H=75</v>
          </cell>
          <cell r="E509" t="str">
            <v>ｍ</v>
          </cell>
          <cell r="H509" t="str">
            <v>ｺ210</v>
          </cell>
          <cell r="I509">
            <v>1780</v>
          </cell>
        </row>
        <row r="510">
          <cell r="B510">
            <v>507</v>
          </cell>
          <cell r="C510" t="str">
            <v>巾　木　H=100</v>
          </cell>
          <cell r="D510" t="str">
            <v>米つが　H=100</v>
          </cell>
          <cell r="E510" t="str">
            <v>ｍ</v>
          </cell>
          <cell r="H510" t="str">
            <v>ｺ210</v>
          </cell>
          <cell r="I510">
            <v>1910</v>
          </cell>
        </row>
        <row r="511">
          <cell r="B511">
            <v>508</v>
          </cell>
          <cell r="C511" t="str">
            <v>巾　木　H=60</v>
          </cell>
          <cell r="D511" t="str">
            <v>ｽﾌﾟﾙｰｽ　H=60</v>
          </cell>
          <cell r="E511" t="str">
            <v>ｍ</v>
          </cell>
          <cell r="H511" t="str">
            <v>ｺ210</v>
          </cell>
          <cell r="I511">
            <v>2070</v>
          </cell>
        </row>
        <row r="512">
          <cell r="B512">
            <v>509</v>
          </cell>
          <cell r="C512" t="str">
            <v>巾　木　H=75</v>
          </cell>
          <cell r="D512" t="str">
            <v>ｽﾌﾟﾙｰｽ　H=75</v>
          </cell>
          <cell r="E512" t="str">
            <v>ｍ</v>
          </cell>
          <cell r="H512" t="str">
            <v>ｺ210</v>
          </cell>
          <cell r="I512">
            <v>2320</v>
          </cell>
        </row>
        <row r="513">
          <cell r="B513">
            <v>510</v>
          </cell>
          <cell r="C513" t="str">
            <v>巾　木　H=100</v>
          </cell>
          <cell r="D513" t="str">
            <v>ｽﾌﾟﾙｰｽ　H=100</v>
          </cell>
          <cell r="E513" t="str">
            <v>ｍ</v>
          </cell>
          <cell r="H513" t="str">
            <v>ｺ210</v>
          </cell>
          <cell r="I513">
            <v>2620</v>
          </cell>
        </row>
        <row r="514">
          <cell r="B514">
            <v>511</v>
          </cell>
          <cell r="C514" t="str">
            <v>巾　木　H=60</v>
          </cell>
          <cell r="D514" t="str">
            <v>杉　　　H=60</v>
          </cell>
          <cell r="E514" t="str">
            <v>ｍ</v>
          </cell>
          <cell r="H514" t="str">
            <v>ｺ210</v>
          </cell>
          <cell r="I514">
            <v>2370</v>
          </cell>
        </row>
        <row r="515">
          <cell r="B515">
            <v>512</v>
          </cell>
          <cell r="C515" t="str">
            <v>巾　木　H=75</v>
          </cell>
          <cell r="D515" t="str">
            <v>杉　　　H=75</v>
          </cell>
          <cell r="E515" t="str">
            <v>ｍ</v>
          </cell>
          <cell r="H515" t="str">
            <v>ｺ210</v>
          </cell>
          <cell r="I515">
            <v>2470</v>
          </cell>
        </row>
        <row r="516">
          <cell r="B516">
            <v>513</v>
          </cell>
          <cell r="C516" t="str">
            <v>巾　木　H=100</v>
          </cell>
          <cell r="D516" t="str">
            <v>杉　　　H=100</v>
          </cell>
          <cell r="E516" t="str">
            <v>ｍ</v>
          </cell>
          <cell r="H516" t="str">
            <v>ｺ210</v>
          </cell>
          <cell r="I516">
            <v>2720</v>
          </cell>
        </row>
        <row r="517">
          <cell r="B517">
            <v>514</v>
          </cell>
          <cell r="C517" t="str">
            <v>巾　木　H=60</v>
          </cell>
          <cell r="D517" t="str">
            <v>米ひ　　H=60</v>
          </cell>
          <cell r="E517" t="str">
            <v>ｍ</v>
          </cell>
          <cell r="H517" t="str">
            <v>ｺ210</v>
          </cell>
          <cell r="I517">
            <v>3110</v>
          </cell>
        </row>
        <row r="518">
          <cell r="B518">
            <v>515</v>
          </cell>
          <cell r="C518" t="str">
            <v>巾　木　H=75</v>
          </cell>
          <cell r="D518" t="str">
            <v>米ひ　　H=75</v>
          </cell>
          <cell r="E518" t="str">
            <v>ｍ</v>
          </cell>
          <cell r="H518" t="str">
            <v>ｺ210</v>
          </cell>
          <cell r="I518">
            <v>3360</v>
          </cell>
        </row>
        <row r="519">
          <cell r="B519">
            <v>516</v>
          </cell>
          <cell r="C519" t="str">
            <v>巾　木　H=100</v>
          </cell>
          <cell r="D519" t="str">
            <v>米ひ　　H=100</v>
          </cell>
          <cell r="E519" t="str">
            <v>ｍ</v>
          </cell>
          <cell r="H519" t="str">
            <v>ｺ210</v>
          </cell>
          <cell r="I519">
            <v>3760</v>
          </cell>
        </row>
        <row r="520">
          <cell r="B520">
            <v>517</v>
          </cell>
          <cell r="C520" t="str">
            <v>天　井　下　地</v>
          </cell>
          <cell r="D520" t="str">
            <v>米つが１等　ﾎﾞｰﾄﾞ類下地</v>
          </cell>
          <cell r="E520" t="str">
            <v>ｍ２</v>
          </cell>
          <cell r="H520" t="str">
            <v>ｺ212</v>
          </cell>
          <cell r="I520">
            <v>2750</v>
          </cell>
        </row>
        <row r="521">
          <cell r="B521">
            <v>518</v>
          </cell>
          <cell r="C521" t="str">
            <v>天　井　下　地</v>
          </cell>
          <cell r="D521" t="str">
            <v>杉　　１等　ﾎﾞｰﾄﾞ類下地</v>
          </cell>
          <cell r="E521" t="str">
            <v>ｍ２</v>
          </cell>
          <cell r="H521" t="str">
            <v>ｺ212</v>
          </cell>
          <cell r="I521">
            <v>3000</v>
          </cell>
        </row>
        <row r="522">
          <cell r="B522">
            <v>519</v>
          </cell>
          <cell r="C522" t="str">
            <v>天　井　下　地</v>
          </cell>
          <cell r="D522" t="str">
            <v>米つが１等　軟質繊維板類下地</v>
          </cell>
          <cell r="E522" t="str">
            <v>ｍ２</v>
          </cell>
          <cell r="H522" t="str">
            <v>ｺ212</v>
          </cell>
          <cell r="I522">
            <v>2850</v>
          </cell>
        </row>
        <row r="523">
          <cell r="B523">
            <v>520</v>
          </cell>
          <cell r="C523" t="str">
            <v>天　井　下　地</v>
          </cell>
          <cell r="D523" t="str">
            <v>杉　　１等　軟質繊維板類下地</v>
          </cell>
          <cell r="E523" t="str">
            <v>ｍ２</v>
          </cell>
          <cell r="H523" t="str">
            <v>ｺ212</v>
          </cell>
          <cell r="I523">
            <v>3200</v>
          </cell>
        </row>
        <row r="524">
          <cell r="B524">
            <v>521</v>
          </cell>
          <cell r="C524" t="str">
            <v>天井合板張り</v>
          </cell>
          <cell r="D524" t="str">
            <v>ﾗﾜﾝ合板（１類）　ｱ)4</v>
          </cell>
          <cell r="E524" t="str">
            <v>ｍ２</v>
          </cell>
          <cell r="H524" t="str">
            <v>ｺ212</v>
          </cell>
          <cell r="I524">
            <v>1510</v>
          </cell>
        </row>
        <row r="525">
          <cell r="B525">
            <v>522</v>
          </cell>
          <cell r="C525" t="str">
            <v>天井合板張り</v>
          </cell>
          <cell r="D525" t="str">
            <v>ﾗﾜﾝ合板（１類）　ｱ)5.5</v>
          </cell>
          <cell r="E525" t="str">
            <v>ｍ２</v>
          </cell>
          <cell r="H525" t="str">
            <v>ｺ212</v>
          </cell>
          <cell r="I525">
            <v>1610</v>
          </cell>
        </row>
        <row r="526">
          <cell r="B526">
            <v>523</v>
          </cell>
          <cell r="C526" t="str">
            <v>天井合板張り</v>
          </cell>
          <cell r="D526" t="str">
            <v>ﾗﾜﾝ合板（２類）　ｱ)4</v>
          </cell>
          <cell r="E526" t="str">
            <v>ｍ２</v>
          </cell>
          <cell r="H526" t="str">
            <v>ｺ212</v>
          </cell>
          <cell r="I526">
            <v>1460</v>
          </cell>
        </row>
        <row r="527">
          <cell r="B527">
            <v>524</v>
          </cell>
          <cell r="C527" t="str">
            <v>天井合板張り</v>
          </cell>
          <cell r="D527" t="str">
            <v>ﾗﾜﾝ合板（２類）　ｱ)5.5</v>
          </cell>
          <cell r="E527" t="str">
            <v>ｍ２</v>
          </cell>
          <cell r="H527" t="str">
            <v>ｺ212</v>
          </cell>
          <cell r="I527">
            <v>1480</v>
          </cell>
        </row>
        <row r="528">
          <cell r="B528">
            <v>527</v>
          </cell>
          <cell r="C528" t="str">
            <v>天井合板張り</v>
          </cell>
          <cell r="D528" t="str">
            <v>しな合板（１類）　ｱ)4</v>
          </cell>
          <cell r="E528" t="str">
            <v>ｍ２</v>
          </cell>
          <cell r="H528" t="str">
            <v>ｺ212</v>
          </cell>
          <cell r="I528">
            <v>1880</v>
          </cell>
        </row>
        <row r="529">
          <cell r="B529">
            <v>525</v>
          </cell>
          <cell r="C529" t="str">
            <v>天井合板張り</v>
          </cell>
          <cell r="D529" t="str">
            <v>しな合板（１類）　ｱ)5.5</v>
          </cell>
          <cell r="E529" t="str">
            <v>ｍ２</v>
          </cell>
          <cell r="H529" t="str">
            <v>ｺ212</v>
          </cell>
          <cell r="I529">
            <v>2170</v>
          </cell>
        </row>
        <row r="530">
          <cell r="B530">
            <v>526</v>
          </cell>
          <cell r="C530" t="str">
            <v>天井合板張り</v>
          </cell>
          <cell r="D530" t="str">
            <v>しな合板（２類）　ｱ)4</v>
          </cell>
          <cell r="E530" t="str">
            <v>ｍ２</v>
          </cell>
          <cell r="H530" t="str">
            <v>ｺ212</v>
          </cell>
          <cell r="I530">
            <v>1780</v>
          </cell>
        </row>
        <row r="531">
          <cell r="B531">
            <v>527</v>
          </cell>
          <cell r="C531" t="str">
            <v>天井合板張り</v>
          </cell>
          <cell r="D531" t="str">
            <v>しな合板（２類）　ｱ)5.5</v>
          </cell>
          <cell r="E531" t="str">
            <v>ｍ２</v>
          </cell>
          <cell r="H531" t="str">
            <v>ｺ212</v>
          </cell>
          <cell r="I531">
            <v>2070</v>
          </cell>
        </row>
        <row r="532">
          <cell r="B532">
            <v>528</v>
          </cell>
          <cell r="C532" t="str">
            <v>天井　敷目板張り</v>
          </cell>
          <cell r="D532" t="str">
            <v>杉柾合板　ｱ)2.7</v>
          </cell>
          <cell r="E532" t="str">
            <v>ｍ２</v>
          </cell>
          <cell r="H532" t="str">
            <v>ｺ212</v>
          </cell>
          <cell r="I532">
            <v>5300</v>
          </cell>
        </row>
        <row r="533">
          <cell r="B533">
            <v>529</v>
          </cell>
          <cell r="C533" t="str">
            <v>天井　敷目板張り</v>
          </cell>
          <cell r="D533" t="str">
            <v>杉杢合板　ｱ)2.7</v>
          </cell>
          <cell r="E533" t="str">
            <v>ｍ２</v>
          </cell>
          <cell r="H533" t="str">
            <v>ｺ212</v>
          </cell>
          <cell r="I533">
            <v>6100</v>
          </cell>
        </row>
        <row r="534">
          <cell r="B534">
            <v>530</v>
          </cell>
          <cell r="H534" t="str">
            <v>　</v>
          </cell>
          <cell r="I534" t="str">
            <v>　</v>
          </cell>
        </row>
        <row r="535">
          <cell r="B535">
            <v>531</v>
          </cell>
          <cell r="H535" t="str">
            <v>　</v>
          </cell>
          <cell r="I535" t="str">
            <v>　</v>
          </cell>
        </row>
        <row r="536">
          <cell r="B536">
            <v>532</v>
          </cell>
          <cell r="C536" t="str">
            <v>廻り縁</v>
          </cell>
          <cell r="D536" t="str">
            <v>米つが　30*30</v>
          </cell>
          <cell r="E536" t="str">
            <v>ｍ２</v>
          </cell>
          <cell r="H536" t="str">
            <v>ｺ212</v>
          </cell>
          <cell r="I536">
            <v>1610</v>
          </cell>
        </row>
        <row r="537">
          <cell r="B537">
            <v>533</v>
          </cell>
          <cell r="C537" t="str">
            <v>廻り縁</v>
          </cell>
          <cell r="D537" t="str">
            <v>米つが　40*40</v>
          </cell>
          <cell r="E537" t="str">
            <v>ｍ２</v>
          </cell>
          <cell r="H537" t="str">
            <v>ｺ212</v>
          </cell>
          <cell r="I537">
            <v>1880</v>
          </cell>
        </row>
        <row r="538">
          <cell r="B538">
            <v>534</v>
          </cell>
          <cell r="C538" t="str">
            <v>廻り縁</v>
          </cell>
          <cell r="D538" t="str">
            <v>杉　　　30*30</v>
          </cell>
          <cell r="E538" t="str">
            <v>ｍ２</v>
          </cell>
          <cell r="H538" t="str">
            <v>ｺ212</v>
          </cell>
          <cell r="I538">
            <v>2270</v>
          </cell>
        </row>
        <row r="539">
          <cell r="B539">
            <v>535</v>
          </cell>
          <cell r="C539" t="str">
            <v>廻り縁</v>
          </cell>
          <cell r="D539" t="str">
            <v>杉　　　40*40</v>
          </cell>
          <cell r="E539" t="str">
            <v>ｍ２</v>
          </cell>
          <cell r="H539" t="str">
            <v>ｺ212</v>
          </cell>
          <cell r="I539">
            <v>2520</v>
          </cell>
        </row>
        <row r="540">
          <cell r="B540">
            <v>536</v>
          </cell>
          <cell r="C540" t="str">
            <v>廻り縁</v>
          </cell>
          <cell r="D540" t="str">
            <v>米ひ　　30*30</v>
          </cell>
          <cell r="E540" t="str">
            <v>ｍ２</v>
          </cell>
          <cell r="H540" t="str">
            <v>ｺ212</v>
          </cell>
          <cell r="I540">
            <v>2720</v>
          </cell>
        </row>
        <row r="541">
          <cell r="B541">
            <v>537</v>
          </cell>
          <cell r="C541" t="str">
            <v>廻り縁</v>
          </cell>
          <cell r="D541" t="str">
            <v>米ひ　　40*40</v>
          </cell>
          <cell r="E541" t="str">
            <v>ｍ２</v>
          </cell>
          <cell r="H541" t="str">
            <v>ｺ212</v>
          </cell>
          <cell r="I541">
            <v>3010</v>
          </cell>
        </row>
        <row r="542">
          <cell r="B542">
            <v>538</v>
          </cell>
          <cell r="C542" t="str">
            <v>カーテンボックス</v>
          </cell>
          <cell r="D542" t="str">
            <v>ﾗﾜﾝ　　　150*100*21</v>
          </cell>
          <cell r="E542" t="str">
            <v>ｍ</v>
          </cell>
          <cell r="H542" t="str">
            <v>ｺ212</v>
          </cell>
          <cell r="I542">
            <v>7100</v>
          </cell>
        </row>
        <row r="543">
          <cell r="B543">
            <v>539</v>
          </cell>
          <cell r="C543" t="str">
            <v>カーテンボックス</v>
          </cell>
          <cell r="D543" t="str">
            <v>ｽﾌﾟﾙｰｽ　150*100*21</v>
          </cell>
          <cell r="E543" t="str">
            <v>ｍ</v>
          </cell>
          <cell r="H543" t="str">
            <v>ｺ212</v>
          </cell>
          <cell r="I543">
            <v>10500</v>
          </cell>
        </row>
        <row r="544">
          <cell r="B544">
            <v>540</v>
          </cell>
          <cell r="C544" t="str">
            <v>木製カーテンボックス</v>
          </cell>
          <cell r="D544" t="str">
            <v>　</v>
          </cell>
          <cell r="E544" t="str">
            <v>ｍ</v>
          </cell>
          <cell r="H544" t="str">
            <v>ｺ212</v>
          </cell>
          <cell r="I544">
            <v>14300</v>
          </cell>
        </row>
        <row r="545">
          <cell r="B545">
            <v>541</v>
          </cell>
          <cell r="C545" t="str">
            <v>カーテンボックス</v>
          </cell>
          <cell r="D545" t="str">
            <v>ﾗﾜﾝ　　　180*150*21</v>
          </cell>
          <cell r="E545" t="str">
            <v>ｍ</v>
          </cell>
          <cell r="H545" t="str">
            <v>ｺ212</v>
          </cell>
          <cell r="I545">
            <v>8100</v>
          </cell>
        </row>
        <row r="546">
          <cell r="B546">
            <v>542</v>
          </cell>
          <cell r="C546" t="str">
            <v>カーテンボックス</v>
          </cell>
          <cell r="D546" t="str">
            <v>ｽﾌﾟﾙｰｽ　180*150*21</v>
          </cell>
          <cell r="E546" t="str">
            <v>ｍ</v>
          </cell>
          <cell r="H546" t="str">
            <v>ｺ212</v>
          </cell>
          <cell r="I546">
            <v>11400</v>
          </cell>
        </row>
        <row r="547">
          <cell r="B547">
            <v>543</v>
          </cell>
          <cell r="C547" t="str">
            <v>カーテンボックス</v>
          </cell>
          <cell r="D547" t="str">
            <v>しおじ　180*150*21</v>
          </cell>
          <cell r="E547" t="str">
            <v>ｍ</v>
          </cell>
          <cell r="H547" t="str">
            <v>ｺ212</v>
          </cell>
          <cell r="I547">
            <v>16200</v>
          </cell>
        </row>
        <row r="548">
          <cell r="B548">
            <v>544</v>
          </cell>
        </row>
        <row r="549">
          <cell r="B549">
            <v>545</v>
          </cell>
        </row>
        <row r="550">
          <cell r="B550">
            <v>546</v>
          </cell>
          <cell r="C550" t="str">
            <v>　小　　　　計</v>
          </cell>
        </row>
        <row r="551">
          <cell r="B551">
            <v>547</v>
          </cell>
          <cell r="C551" t="str">
            <v>屋根及び樋工事</v>
          </cell>
        </row>
        <row r="552">
          <cell r="B552">
            <v>548</v>
          </cell>
          <cell r="C552" t="str">
            <v>折版葺き</v>
          </cell>
          <cell r="E552" t="str">
            <v>ｍ２</v>
          </cell>
        </row>
        <row r="553">
          <cell r="B553">
            <v>549</v>
          </cell>
          <cell r="C553" t="str">
            <v>タイトフレーム</v>
          </cell>
          <cell r="E553" t="str">
            <v>ｍ</v>
          </cell>
        </row>
        <row r="554">
          <cell r="B554">
            <v>550</v>
          </cell>
          <cell r="C554" t="str">
            <v>止面戸</v>
          </cell>
          <cell r="E554" t="str">
            <v>ｍ</v>
          </cell>
        </row>
        <row r="555">
          <cell r="B555">
            <v>551</v>
          </cell>
          <cell r="C555" t="str">
            <v>軒先面戸</v>
          </cell>
          <cell r="E555" t="str">
            <v>ｍ</v>
          </cell>
        </row>
        <row r="556">
          <cell r="B556">
            <v>552</v>
          </cell>
          <cell r="C556" t="str">
            <v>軒先フレーム</v>
          </cell>
          <cell r="E556" t="str">
            <v>ｍ</v>
          </cell>
        </row>
        <row r="557">
          <cell r="B557">
            <v>553</v>
          </cell>
          <cell r="C557" t="str">
            <v>棟包み</v>
          </cell>
          <cell r="E557" t="str">
            <v>ｍ</v>
          </cell>
        </row>
        <row r="558">
          <cell r="B558">
            <v>554</v>
          </cell>
          <cell r="C558" t="str">
            <v>瓦棒葺き</v>
          </cell>
          <cell r="E558" t="str">
            <v>ｍ２</v>
          </cell>
        </row>
        <row r="559">
          <cell r="B559">
            <v>555</v>
          </cell>
          <cell r="C559" t="str">
            <v>一文字葺き</v>
          </cell>
          <cell r="E559" t="str">
            <v>ｍ２</v>
          </cell>
        </row>
        <row r="560">
          <cell r="B560">
            <v>556</v>
          </cell>
          <cell r="C560" t="str">
            <v>立ハゼ葺き</v>
          </cell>
          <cell r="E560" t="str">
            <v>ｍ２</v>
          </cell>
        </row>
        <row r="561">
          <cell r="B561">
            <v>557</v>
          </cell>
          <cell r="C561" t="str">
            <v>ゴムアス系ルーフィング</v>
          </cell>
          <cell r="D561" t="str">
            <v>ｱ)1.0</v>
          </cell>
          <cell r="E561" t="str">
            <v>ｍ２</v>
          </cell>
          <cell r="H561" t="str">
            <v>見</v>
          </cell>
          <cell r="I561">
            <v>2000</v>
          </cell>
        </row>
        <row r="562">
          <cell r="B562">
            <v>558</v>
          </cell>
          <cell r="C562" t="str">
            <v>ｱｽﾌｧﾙﾄﾌｪﾙﾄ</v>
          </cell>
          <cell r="D562" t="str">
            <v>17kg品</v>
          </cell>
          <cell r="E562" t="str">
            <v>ｍ２</v>
          </cell>
          <cell r="H562" t="str">
            <v>ｺ216</v>
          </cell>
          <cell r="I562">
            <v>190</v>
          </cell>
        </row>
        <row r="563">
          <cell r="B563">
            <v>559</v>
          </cell>
          <cell r="C563" t="str">
            <v>ｱｽﾌｧﾙﾄﾙｰﾌｨﾝｸﾞ</v>
          </cell>
          <cell r="D563" t="str">
            <v>940(旧22kg品)</v>
          </cell>
          <cell r="E563" t="str">
            <v>ｍ２</v>
          </cell>
          <cell r="H563" t="str">
            <v>ｺ216</v>
          </cell>
          <cell r="I563">
            <v>290</v>
          </cell>
        </row>
        <row r="564">
          <cell r="B564">
            <v>560</v>
          </cell>
          <cell r="C564" t="str">
            <v>耐火野地板</v>
          </cell>
          <cell r="D564" t="str">
            <v>ｱ)18</v>
          </cell>
          <cell r="E564" t="str">
            <v>ｍ２</v>
          </cell>
        </row>
        <row r="565">
          <cell r="B565">
            <v>561</v>
          </cell>
          <cell r="C565" t="str">
            <v>ＡＬＣ板</v>
          </cell>
          <cell r="D565" t="str">
            <v>ｱ)50</v>
          </cell>
          <cell r="E565" t="str">
            <v>ｍ２</v>
          </cell>
        </row>
        <row r="566">
          <cell r="B566">
            <v>562</v>
          </cell>
          <cell r="C566" t="str">
            <v>水切</v>
          </cell>
          <cell r="E566" t="str">
            <v>ｍ</v>
          </cell>
        </row>
        <row r="567">
          <cell r="B567">
            <v>563</v>
          </cell>
          <cell r="C567" t="str">
            <v>外壁　角波ｶﾗｰ鉄板張り</v>
          </cell>
          <cell r="D567" t="str">
            <v>ｱ)0.4</v>
          </cell>
          <cell r="E567" t="str">
            <v>ｍ２</v>
          </cell>
          <cell r="H567" t="str">
            <v>ｺ230</v>
          </cell>
          <cell r="I567">
            <v>2580</v>
          </cell>
        </row>
        <row r="568">
          <cell r="B568">
            <v>564</v>
          </cell>
        </row>
        <row r="569">
          <cell r="B569">
            <v>565</v>
          </cell>
          <cell r="C569" t="str">
            <v>軒樋</v>
          </cell>
          <cell r="E569" t="str">
            <v>ｍ</v>
          </cell>
        </row>
        <row r="570">
          <cell r="B570">
            <v>566</v>
          </cell>
          <cell r="C570" t="str">
            <v>竪樋</v>
          </cell>
          <cell r="E570" t="str">
            <v>ｍ</v>
          </cell>
        </row>
        <row r="571">
          <cell r="B571">
            <v>567</v>
          </cell>
          <cell r="C571" t="str">
            <v>ルーフドレイン(SUS)</v>
          </cell>
          <cell r="E571" t="str">
            <v>個所</v>
          </cell>
        </row>
        <row r="572">
          <cell r="B572">
            <v>568</v>
          </cell>
          <cell r="C572" t="str">
            <v>ルーフドレイン(鋳物)</v>
          </cell>
          <cell r="E572" t="str">
            <v>個所</v>
          </cell>
        </row>
        <row r="573">
          <cell r="B573">
            <v>569</v>
          </cell>
          <cell r="C573" t="str">
            <v>　　</v>
          </cell>
          <cell r="E573" t="str">
            <v>　　</v>
          </cell>
        </row>
        <row r="574">
          <cell r="B574">
            <v>570</v>
          </cell>
          <cell r="C574" t="str">
            <v>金 属 工 事</v>
          </cell>
        </row>
        <row r="575">
          <cell r="B575">
            <v>571</v>
          </cell>
          <cell r="C575" t="str">
            <v>メタルラス</v>
          </cell>
          <cell r="E575" t="str">
            <v>ｍ２</v>
          </cell>
        </row>
        <row r="576">
          <cell r="B576">
            <v>572</v>
          </cell>
          <cell r="C576" t="str">
            <v>階段すべり止め金具</v>
          </cell>
          <cell r="D576" t="str">
            <v>ｽﾃﾝﾚｽ　　　ｺﾞﾑ入り</v>
          </cell>
          <cell r="E576" t="str">
            <v>ｍ</v>
          </cell>
          <cell r="H576" t="str">
            <v>ｺ234</v>
          </cell>
          <cell r="I576">
            <v>2090</v>
          </cell>
        </row>
        <row r="577">
          <cell r="B577">
            <v>573</v>
          </cell>
          <cell r="C577" t="str">
            <v>階段すべり止め金具</v>
          </cell>
          <cell r="D577" t="str">
            <v>真ちゅう　ｺﾞﾑ入り</v>
          </cell>
          <cell r="E577" t="str">
            <v>ｍ</v>
          </cell>
          <cell r="H577" t="str">
            <v>ｺ234</v>
          </cell>
          <cell r="I577">
            <v>2670</v>
          </cell>
        </row>
        <row r="578">
          <cell r="B578">
            <v>574</v>
          </cell>
          <cell r="C578" t="str">
            <v>階段すべり止め金具</v>
          </cell>
          <cell r="D578" t="str">
            <v>ｱﾙﾐ　　　　ｺﾞﾑ入り</v>
          </cell>
          <cell r="E578" t="str">
            <v>ｍ</v>
          </cell>
          <cell r="H578" t="str">
            <v>ｺ234</v>
          </cell>
          <cell r="I578">
            <v>1670</v>
          </cell>
        </row>
        <row r="579">
          <cell r="B579">
            <v>575</v>
          </cell>
          <cell r="C579" t="str">
            <v>目地金物　　ｽﾃﾝﾚｽ</v>
          </cell>
          <cell r="E579" t="str">
            <v>ｍ</v>
          </cell>
          <cell r="H579" t="str">
            <v>ｺ234</v>
          </cell>
          <cell r="I579">
            <v>1200</v>
          </cell>
        </row>
        <row r="580">
          <cell r="B580">
            <v>576</v>
          </cell>
          <cell r="C580" t="str">
            <v>目地金物　　真ちゅう</v>
          </cell>
          <cell r="E580" t="str">
            <v>ｍ</v>
          </cell>
          <cell r="H580" t="str">
            <v>ｺ234</v>
          </cell>
          <cell r="I580">
            <v>1100</v>
          </cell>
        </row>
        <row r="581">
          <cell r="B581">
            <v>577</v>
          </cell>
          <cell r="C581" t="str">
            <v>タラップ　ｽﾃｰﾙ　19φ　W=400</v>
          </cell>
          <cell r="E581" t="str">
            <v>個所</v>
          </cell>
          <cell r="H581" t="str">
            <v>ｺ234</v>
          </cell>
          <cell r="I581">
            <v>1660</v>
          </cell>
        </row>
        <row r="582">
          <cell r="B582">
            <v>578</v>
          </cell>
          <cell r="C582" t="str">
            <v>タラップ　ｽﾃﾝﾚｽ　19φ　W=400</v>
          </cell>
          <cell r="E582" t="str">
            <v>個所</v>
          </cell>
          <cell r="H582" t="str">
            <v>ｺ234</v>
          </cell>
          <cell r="I582">
            <v>3760</v>
          </cell>
        </row>
        <row r="583">
          <cell r="B583">
            <v>579</v>
          </cell>
          <cell r="C583" t="str">
            <v>タラップ　ｽﾃﾝﾚｽ　22φ　W=400</v>
          </cell>
          <cell r="E583" t="str">
            <v>個所</v>
          </cell>
          <cell r="H583" t="str">
            <v>ｺ234</v>
          </cell>
          <cell r="I583">
            <v>4110</v>
          </cell>
        </row>
        <row r="584">
          <cell r="B584">
            <v>580</v>
          </cell>
          <cell r="C584" t="str">
            <v>ｱﾙﾐ笠木　　W=150</v>
          </cell>
          <cell r="E584" t="str">
            <v>ｍ</v>
          </cell>
          <cell r="H584" t="str">
            <v>ｺ234</v>
          </cell>
          <cell r="I584">
            <v>6370</v>
          </cell>
        </row>
        <row r="585">
          <cell r="B585">
            <v>581</v>
          </cell>
          <cell r="C585" t="str">
            <v>ｱﾙﾐ笠木　　W=200</v>
          </cell>
          <cell r="E585" t="str">
            <v>ｍ</v>
          </cell>
          <cell r="H585" t="str">
            <v>ｺ234</v>
          </cell>
          <cell r="I585">
            <v>7270</v>
          </cell>
        </row>
        <row r="586">
          <cell r="B586">
            <v>582</v>
          </cell>
          <cell r="C586" t="str">
            <v>ｱﾙﾐ笠木　　W=150　ｺｰﾅｰ</v>
          </cell>
          <cell r="E586" t="str">
            <v>個所</v>
          </cell>
          <cell r="H586" t="str">
            <v>ｺ234</v>
          </cell>
          <cell r="I586">
            <v>12400</v>
          </cell>
        </row>
        <row r="587">
          <cell r="B587">
            <v>583</v>
          </cell>
          <cell r="C587" t="str">
            <v>ｱﾙﾐ笠木　　W=200　ｺｰﾅｰ</v>
          </cell>
          <cell r="E587" t="str">
            <v>個所</v>
          </cell>
          <cell r="H587" t="str">
            <v>ｺ234</v>
          </cell>
          <cell r="I587">
            <v>13400</v>
          </cell>
        </row>
        <row r="588">
          <cell r="B588">
            <v>584</v>
          </cell>
          <cell r="C588" t="str">
            <v>ｱﾙﾐ　EXP.J　100ﾀｲﾌﾟ</v>
          </cell>
          <cell r="D588" t="str">
            <v>内部　床+床</v>
          </cell>
          <cell r="E588" t="str">
            <v>ｍ</v>
          </cell>
          <cell r="H588" t="str">
            <v>ｺ234</v>
          </cell>
          <cell r="I588">
            <v>23100</v>
          </cell>
        </row>
        <row r="589">
          <cell r="B589">
            <v>585</v>
          </cell>
          <cell r="C589" t="str">
            <v>ｱﾙﾐ　EXP.J　100ﾀｲﾌﾟ</v>
          </cell>
          <cell r="D589" t="str">
            <v>内部　床ｺ-ﾅｰ</v>
          </cell>
          <cell r="E589" t="str">
            <v>ｍ</v>
          </cell>
          <cell r="H589" t="str">
            <v>ｺ234</v>
          </cell>
          <cell r="I589">
            <v>22600</v>
          </cell>
        </row>
        <row r="590">
          <cell r="B590">
            <v>586</v>
          </cell>
          <cell r="C590" t="str">
            <v>ｱﾙﾐ　EXP.J　100ﾀｲﾌﾟ</v>
          </cell>
          <cell r="D590" t="str">
            <v>内部　天井+天井　壁+壁</v>
          </cell>
          <cell r="E590" t="str">
            <v>ｍ</v>
          </cell>
          <cell r="H590" t="str">
            <v>ｺ234</v>
          </cell>
          <cell r="I590">
            <v>9240</v>
          </cell>
        </row>
        <row r="591">
          <cell r="B591">
            <v>587</v>
          </cell>
          <cell r="C591" t="str">
            <v>ｱﾙﾐ　EXP.J　100ﾀｲﾌﾟ</v>
          </cell>
          <cell r="D591" t="str">
            <v>内部　天井ｺｰﾅｰ　壁ｺｰﾅｰ</v>
          </cell>
          <cell r="E591" t="str">
            <v>ｍ</v>
          </cell>
          <cell r="H591" t="str">
            <v>ｺ234</v>
          </cell>
          <cell r="I591">
            <v>8780</v>
          </cell>
        </row>
        <row r="592">
          <cell r="B592">
            <v>588</v>
          </cell>
          <cell r="C592" t="str">
            <v>ｱﾙﾐ　EXP.J　100ﾀｲﾌﾟ</v>
          </cell>
          <cell r="D592" t="str">
            <v>外部　壁+壁</v>
          </cell>
          <cell r="E592" t="str">
            <v>ｍ</v>
          </cell>
          <cell r="H592" t="str">
            <v>ｺ234</v>
          </cell>
          <cell r="I592">
            <v>15700</v>
          </cell>
        </row>
        <row r="593">
          <cell r="B593">
            <v>589</v>
          </cell>
          <cell r="C593" t="str">
            <v>ｱﾙﾐ　EXP.J　100ﾀｲﾌﾟ</v>
          </cell>
          <cell r="D593" t="str">
            <v>外部　壁ｺｰﾅｰ</v>
          </cell>
          <cell r="E593" t="str">
            <v>ｍ</v>
          </cell>
          <cell r="H593" t="str">
            <v>ｺ234</v>
          </cell>
          <cell r="I593">
            <v>14700</v>
          </cell>
        </row>
        <row r="594">
          <cell r="B594">
            <v>590</v>
          </cell>
          <cell r="C594" t="str">
            <v>ｱﾙﾐ　EXP.J　100ﾀｲﾌﾟ</v>
          </cell>
          <cell r="D594" t="str">
            <v>外部　屋根+屋根</v>
          </cell>
          <cell r="E594" t="str">
            <v>ｍ</v>
          </cell>
          <cell r="H594" t="str">
            <v>ｺ234</v>
          </cell>
          <cell r="I594">
            <v>30500</v>
          </cell>
        </row>
        <row r="595">
          <cell r="B595">
            <v>591</v>
          </cell>
          <cell r="C595" t="str">
            <v>ｱﾙﾐ　EXP.J　100ﾀｲﾌﾟ</v>
          </cell>
          <cell r="D595" t="str">
            <v>外部　屋根ｺｰﾅｰ</v>
          </cell>
          <cell r="E595" t="str">
            <v>ｍ</v>
          </cell>
          <cell r="H595" t="str">
            <v>ｺ234</v>
          </cell>
          <cell r="I595">
            <v>24500</v>
          </cell>
        </row>
        <row r="596">
          <cell r="B596">
            <v>592</v>
          </cell>
          <cell r="C596" t="str">
            <v>鋼製壁下地　50型</v>
          </cell>
          <cell r="D596" t="str">
            <v>長さ2700以下　@450　下地有り</v>
          </cell>
          <cell r="E596" t="str">
            <v>ｍ２</v>
          </cell>
          <cell r="H596" t="str">
            <v>ｺ238</v>
          </cell>
          <cell r="I596">
            <v>1630</v>
          </cell>
        </row>
        <row r="597">
          <cell r="B597">
            <v>593</v>
          </cell>
          <cell r="C597" t="str">
            <v>鋼製壁下地　50型</v>
          </cell>
          <cell r="D597" t="str">
            <v>長さ2700以下　@300　仕上直張</v>
          </cell>
          <cell r="E597" t="str">
            <v>ｍ２</v>
          </cell>
          <cell r="H597" t="str">
            <v>ｺ238</v>
          </cell>
          <cell r="I597">
            <v>1980</v>
          </cell>
        </row>
        <row r="598">
          <cell r="B598">
            <v>594</v>
          </cell>
          <cell r="C598" t="str">
            <v>鋼製壁下地　65型</v>
          </cell>
          <cell r="D598" t="str">
            <v>長さ4000以下　@450　下地有り</v>
          </cell>
          <cell r="E598" t="str">
            <v>ｍ２</v>
          </cell>
          <cell r="H598" t="str">
            <v>ｺ238</v>
          </cell>
          <cell r="I598">
            <v>1730</v>
          </cell>
        </row>
        <row r="599">
          <cell r="B599">
            <v>595</v>
          </cell>
          <cell r="C599" t="str">
            <v>鋼製壁下地　65型</v>
          </cell>
          <cell r="D599" t="str">
            <v>長さ4000以下　@300　仕上直張</v>
          </cell>
          <cell r="E599" t="str">
            <v>ｍ２</v>
          </cell>
          <cell r="H599" t="str">
            <v>ｺ238</v>
          </cell>
          <cell r="I599">
            <v>2020</v>
          </cell>
        </row>
        <row r="600">
          <cell r="B600">
            <v>596</v>
          </cell>
          <cell r="C600" t="str">
            <v>鋼製壁下地　75型</v>
          </cell>
          <cell r="D600" t="str">
            <v>長さ4000以下　@450　下地有り</v>
          </cell>
          <cell r="E600" t="str">
            <v>ｍ２</v>
          </cell>
          <cell r="H600" t="str">
            <v>ｺ238</v>
          </cell>
          <cell r="I600">
            <v>1930</v>
          </cell>
        </row>
        <row r="601">
          <cell r="B601">
            <v>597</v>
          </cell>
          <cell r="C601" t="str">
            <v>鋼製壁下地　75型</v>
          </cell>
          <cell r="D601" t="str">
            <v>長さ4000以下　@300　仕上直張</v>
          </cell>
          <cell r="E601" t="str">
            <v>ｍ２</v>
          </cell>
          <cell r="H601" t="str">
            <v>ｺ238</v>
          </cell>
          <cell r="I601">
            <v>2220</v>
          </cell>
        </row>
        <row r="602">
          <cell r="B602">
            <v>598</v>
          </cell>
          <cell r="C602" t="str">
            <v>鋼製壁下地　90型</v>
          </cell>
          <cell r="D602" t="str">
            <v>長さ4500以下　@450　下地有り</v>
          </cell>
          <cell r="E602" t="str">
            <v>ｍ２</v>
          </cell>
          <cell r="H602" t="str">
            <v>ｺ238</v>
          </cell>
          <cell r="I602">
            <v>2120</v>
          </cell>
        </row>
        <row r="603">
          <cell r="B603">
            <v>599</v>
          </cell>
          <cell r="C603" t="str">
            <v>鋼製壁下地　90型</v>
          </cell>
          <cell r="D603" t="str">
            <v>長さ4500以下　@300　仕上直張</v>
          </cell>
          <cell r="E603" t="str">
            <v>ｍ２</v>
          </cell>
          <cell r="H603" t="str">
            <v>ｺ238</v>
          </cell>
          <cell r="I603">
            <v>2420</v>
          </cell>
        </row>
        <row r="604">
          <cell r="B604">
            <v>600</v>
          </cell>
          <cell r="C604" t="str">
            <v>鋼製壁下地　100型</v>
          </cell>
          <cell r="D604" t="str">
            <v>長さ5000以下　@450　下地有り</v>
          </cell>
          <cell r="E604" t="str">
            <v>ｍ２</v>
          </cell>
          <cell r="H604" t="str">
            <v>ｺ238</v>
          </cell>
          <cell r="I604">
            <v>2270</v>
          </cell>
        </row>
        <row r="605">
          <cell r="B605">
            <v>601</v>
          </cell>
          <cell r="C605" t="str">
            <v>鋼製壁下地　100型</v>
          </cell>
          <cell r="D605" t="str">
            <v>長さ5000以下　@300　仕上直張</v>
          </cell>
          <cell r="E605" t="str">
            <v>ｍ２</v>
          </cell>
          <cell r="H605" t="str">
            <v>ｺ238</v>
          </cell>
          <cell r="I605">
            <v>2570</v>
          </cell>
        </row>
        <row r="606">
          <cell r="B606">
            <v>602</v>
          </cell>
          <cell r="C606" t="str">
            <v>鋼製壁下地　開口補強</v>
          </cell>
          <cell r="D606" t="str">
            <v>50形</v>
          </cell>
          <cell r="E606" t="str">
            <v>ｍ</v>
          </cell>
          <cell r="H606" t="str">
            <v>ｺ238</v>
          </cell>
          <cell r="I606">
            <v>1400</v>
          </cell>
        </row>
        <row r="607">
          <cell r="B607">
            <v>603</v>
          </cell>
          <cell r="C607" t="str">
            <v>鋼製壁下地　開口補強</v>
          </cell>
          <cell r="D607" t="str">
            <v>65形</v>
          </cell>
          <cell r="E607" t="str">
            <v>ｍ</v>
          </cell>
          <cell r="H607" t="str">
            <v>ｺ238</v>
          </cell>
          <cell r="I607">
            <v>1520</v>
          </cell>
        </row>
        <row r="608">
          <cell r="B608">
            <v>604</v>
          </cell>
          <cell r="C608" t="str">
            <v>鋼製壁下地　開口補強</v>
          </cell>
          <cell r="D608" t="str">
            <v>75形</v>
          </cell>
          <cell r="E608" t="str">
            <v>ｍ</v>
          </cell>
          <cell r="H608" t="str">
            <v>ｺ238</v>
          </cell>
          <cell r="I608">
            <v>1690</v>
          </cell>
        </row>
        <row r="609">
          <cell r="B609">
            <v>605</v>
          </cell>
          <cell r="C609" t="str">
            <v>鋼製壁下地　開口補強</v>
          </cell>
          <cell r="D609" t="str">
            <v>90形</v>
          </cell>
          <cell r="E609" t="str">
            <v>ｍ</v>
          </cell>
          <cell r="H609" t="str">
            <v>ｺ238</v>
          </cell>
          <cell r="I609">
            <v>1870</v>
          </cell>
        </row>
        <row r="610">
          <cell r="B610">
            <v>606</v>
          </cell>
          <cell r="C610" t="str">
            <v>鋼製壁下地　開口補強</v>
          </cell>
          <cell r="D610" t="str">
            <v>100形</v>
          </cell>
          <cell r="E610" t="str">
            <v>ｍ</v>
          </cell>
          <cell r="H610" t="str">
            <v>ｺ238</v>
          </cell>
          <cell r="I610">
            <v>2770</v>
          </cell>
        </row>
        <row r="611">
          <cell r="B611">
            <v>607</v>
          </cell>
          <cell r="C611" t="str">
            <v>鋼製天井下地</v>
          </cell>
          <cell r="D611" t="str">
            <v>19形　＠360下地張　有</v>
          </cell>
          <cell r="E611" t="str">
            <v>ｍ２</v>
          </cell>
          <cell r="H611" t="str">
            <v>ｺ240</v>
          </cell>
          <cell r="I611">
            <v>1230</v>
          </cell>
        </row>
        <row r="612">
          <cell r="B612">
            <v>608</v>
          </cell>
          <cell r="C612" t="str">
            <v>鋼製天井下地</v>
          </cell>
          <cell r="D612" t="str">
            <v>19形　＠360金属成形板</v>
          </cell>
          <cell r="E612" t="str">
            <v>ｍ２</v>
          </cell>
          <cell r="H612" t="str">
            <v>ｺ240</v>
          </cell>
          <cell r="I612">
            <v>1280</v>
          </cell>
        </row>
        <row r="613">
          <cell r="B613">
            <v>609</v>
          </cell>
          <cell r="C613" t="str">
            <v>鋼製天井下地</v>
          </cell>
          <cell r="D613" t="str">
            <v>19形　　　下がり壁H=300～500</v>
          </cell>
          <cell r="E613" t="str">
            <v>ｍ</v>
          </cell>
          <cell r="H613" t="str">
            <v>ｺ240</v>
          </cell>
          <cell r="I613">
            <v>2020</v>
          </cell>
        </row>
        <row r="614">
          <cell r="B614">
            <v>610</v>
          </cell>
          <cell r="C614" t="str">
            <v>鋼製天井下地</v>
          </cell>
          <cell r="D614" t="str">
            <v>19形　＠300仕上材料の直張り</v>
          </cell>
          <cell r="E614" t="str">
            <v>ｍ２</v>
          </cell>
          <cell r="H614" t="str">
            <v>ｺ240</v>
          </cell>
          <cell r="I614">
            <v>1330</v>
          </cell>
        </row>
        <row r="615">
          <cell r="B615">
            <v>611</v>
          </cell>
          <cell r="C615" t="str">
            <v>鋼製天井下地</v>
          </cell>
          <cell r="D615" t="str">
            <v>19形　＠225　直張り</v>
          </cell>
          <cell r="E615" t="str">
            <v>ｍ２</v>
          </cell>
          <cell r="H615" t="str">
            <v>ｺ240</v>
          </cell>
          <cell r="I615">
            <v>1480</v>
          </cell>
        </row>
        <row r="616">
          <cell r="B616">
            <v>612</v>
          </cell>
          <cell r="C616" t="str">
            <v>鋼製天井下地</v>
          </cell>
          <cell r="D616" t="str">
            <v>19形　＠150仕上材料の直張り</v>
          </cell>
          <cell r="E616" t="str">
            <v>ｍ２</v>
          </cell>
          <cell r="H616" t="str">
            <v>ｺ240</v>
          </cell>
          <cell r="I616">
            <v>1780</v>
          </cell>
        </row>
        <row r="617">
          <cell r="B617">
            <v>613</v>
          </cell>
          <cell r="C617" t="str">
            <v>鋼製天井下地</v>
          </cell>
          <cell r="D617" t="str">
            <v>25形　＠360下地張のある場合</v>
          </cell>
          <cell r="E617" t="str">
            <v>ｍ２</v>
          </cell>
          <cell r="H617" t="str">
            <v>ｺ240</v>
          </cell>
          <cell r="I617">
            <v>1530</v>
          </cell>
        </row>
        <row r="618">
          <cell r="B618">
            <v>614</v>
          </cell>
          <cell r="C618" t="str">
            <v>鋼製天井下地</v>
          </cell>
          <cell r="D618" t="str">
            <v>25形　＠360金属成形板</v>
          </cell>
          <cell r="E618" t="str">
            <v>ｍ２</v>
          </cell>
          <cell r="H618" t="str">
            <v>ｺ240</v>
          </cell>
          <cell r="I618">
            <v>1630</v>
          </cell>
        </row>
        <row r="619">
          <cell r="B619">
            <v>615</v>
          </cell>
          <cell r="C619" t="str">
            <v>鋼製天井下地</v>
          </cell>
          <cell r="D619" t="str">
            <v>25形　　　下がり壁H=300～500</v>
          </cell>
          <cell r="E619" t="str">
            <v>ｍ</v>
          </cell>
          <cell r="H619" t="str">
            <v>ｺ240</v>
          </cell>
          <cell r="I619">
            <v>2220</v>
          </cell>
        </row>
        <row r="620">
          <cell r="B620">
            <v>616</v>
          </cell>
          <cell r="C620" t="str">
            <v>鋼製天井下地　開口補強</v>
          </cell>
          <cell r="E620" t="str">
            <v>個所</v>
          </cell>
        </row>
        <row r="621">
          <cell r="B621">
            <v>617</v>
          </cell>
          <cell r="C621" t="str">
            <v>体育館用鋼製床下地</v>
          </cell>
          <cell r="D621" t="str">
            <v>体育館</v>
          </cell>
          <cell r="E621" t="str">
            <v>ｍ２</v>
          </cell>
        </row>
        <row r="622">
          <cell r="B622">
            <v>618</v>
          </cell>
          <cell r="C622" t="str">
            <v>体育館用鋼製床下地</v>
          </cell>
          <cell r="D622" t="str">
            <v>柔道場</v>
          </cell>
          <cell r="E622" t="str">
            <v>ｍ２</v>
          </cell>
        </row>
        <row r="623">
          <cell r="B623">
            <v>619</v>
          </cell>
          <cell r="C623" t="str">
            <v>体育館用鋼製床下地</v>
          </cell>
          <cell r="D623" t="str">
            <v>柔剣道場</v>
          </cell>
          <cell r="E623" t="str">
            <v>ｍ２</v>
          </cell>
        </row>
        <row r="624">
          <cell r="B624">
            <v>620</v>
          </cell>
        </row>
        <row r="625">
          <cell r="B625">
            <v>621</v>
          </cell>
        </row>
        <row r="626">
          <cell r="B626">
            <v>622</v>
          </cell>
          <cell r="C626" t="str">
            <v>　小　　　　計</v>
          </cell>
        </row>
        <row r="627">
          <cell r="B627">
            <v>623</v>
          </cell>
          <cell r="C627" t="str">
            <v>左 官 工 事</v>
          </cell>
        </row>
        <row r="628">
          <cell r="B628">
            <v>624</v>
          </cell>
          <cell r="C628" t="str">
            <v>床ｺﾝｸﾘｰﾄ面　木ごてならし</v>
          </cell>
          <cell r="D628" t="str">
            <v>木ごて2回　定盤ならし共</v>
          </cell>
          <cell r="E628" t="str">
            <v>ｍ２</v>
          </cell>
          <cell r="H628" t="str">
            <v>ｺ246</v>
          </cell>
          <cell r="I628">
            <v>300</v>
          </cell>
        </row>
        <row r="629">
          <cell r="B629">
            <v>625</v>
          </cell>
          <cell r="C629" t="str">
            <v>床ｺﾝｸﾘｰﾄ面　木ごてならし</v>
          </cell>
          <cell r="D629" t="str">
            <v>木ごて1回</v>
          </cell>
          <cell r="E629" t="str">
            <v>ｍ２</v>
          </cell>
          <cell r="H629" t="str">
            <v>ｺ246</v>
          </cell>
          <cell r="I629">
            <v>210</v>
          </cell>
        </row>
        <row r="630">
          <cell r="B630">
            <v>626</v>
          </cell>
          <cell r="C630" t="str">
            <v>床ｺﾝｸﾘｰﾄ面　金ごて仕上げ</v>
          </cell>
          <cell r="E630" t="str">
            <v>ｍ２</v>
          </cell>
          <cell r="H630" t="str">
            <v>ｺ246</v>
          </cell>
          <cell r="I630">
            <v>520</v>
          </cell>
        </row>
        <row r="631">
          <cell r="B631">
            <v>627</v>
          </cell>
          <cell r="C631" t="str">
            <v>床ｺﾝｸﾘｰﾄ面　木ごて仕上げ</v>
          </cell>
          <cell r="E631" t="str">
            <v>ｍ２</v>
          </cell>
          <cell r="H631" t="str">
            <v>ｺ246</v>
          </cell>
          <cell r="I631">
            <v>400</v>
          </cell>
        </row>
        <row r="632">
          <cell r="B632">
            <v>628</v>
          </cell>
          <cell r="C632" t="str">
            <v>床ｺﾝｸﾘｰﾄ面　金ごて押え</v>
          </cell>
          <cell r="D632" t="str">
            <v>ｱｽﾌｧﾙﾄ防水下地</v>
          </cell>
          <cell r="E632" t="str">
            <v>ｍ２</v>
          </cell>
          <cell r="H632" t="str">
            <v>ｺ市20</v>
          </cell>
          <cell r="I632">
            <v>410</v>
          </cell>
        </row>
        <row r="633">
          <cell r="B633">
            <v>629</v>
          </cell>
          <cell r="C633" t="str">
            <v>床ｺﾝｸﾘｰﾄ面　金ごて押え</v>
          </cell>
          <cell r="D633" t="str">
            <v>はり物下地</v>
          </cell>
          <cell r="E633" t="str">
            <v>ｍ２</v>
          </cell>
          <cell r="H633" t="str">
            <v>ｺ市20</v>
          </cell>
          <cell r="I633">
            <v>500</v>
          </cell>
        </row>
        <row r="634">
          <cell r="B634">
            <v>630</v>
          </cell>
          <cell r="C634" t="str">
            <v>床ﾓﾙﾀﾙ塗り金ごて仕上げ</v>
          </cell>
          <cell r="D634" t="str">
            <v>ｺﾝｸﾘｰﾄ下地</v>
          </cell>
          <cell r="E634" t="str">
            <v>ｍ２</v>
          </cell>
          <cell r="H634" t="str">
            <v>ｺ市20</v>
          </cell>
          <cell r="I634">
            <v>1760</v>
          </cell>
        </row>
        <row r="635">
          <cell r="B635">
            <v>631</v>
          </cell>
          <cell r="C635" t="str">
            <v>床ﾓﾙﾀﾙ塗り木ごてならし</v>
          </cell>
          <cell r="D635" t="str">
            <v>タイル下地</v>
          </cell>
          <cell r="E635" t="str">
            <v>ｍ２</v>
          </cell>
          <cell r="H635" t="str">
            <v>ｺ市20</v>
          </cell>
          <cell r="I635">
            <v>1710</v>
          </cell>
        </row>
        <row r="636">
          <cell r="B636">
            <v>632</v>
          </cell>
          <cell r="C636" t="str">
            <v>床ﾓﾙﾀﾙ塗り金ごて仕上げ</v>
          </cell>
          <cell r="D636" t="str">
            <v>防水下地</v>
          </cell>
          <cell r="E636" t="str">
            <v>ｍ２</v>
          </cell>
          <cell r="H636" t="str">
            <v>ｺ市20</v>
          </cell>
          <cell r="I636">
            <v>1330</v>
          </cell>
        </row>
        <row r="637">
          <cell r="B637">
            <v>633</v>
          </cell>
          <cell r="C637" t="str">
            <v>床防水材入りモルタル塗り</v>
          </cell>
          <cell r="D637" t="str">
            <v>ｺﾝｸﾘｰﾄ下地</v>
          </cell>
          <cell r="E637" t="str">
            <v>ｍ２</v>
          </cell>
          <cell r="H637" t="str">
            <v>ｺ246</v>
          </cell>
          <cell r="I637">
            <v>2050</v>
          </cell>
        </row>
        <row r="638">
          <cell r="B638">
            <v>634</v>
          </cell>
          <cell r="C638" t="str">
            <v>床ﾓﾙﾀﾙ塗りはけ引き仕上げ</v>
          </cell>
          <cell r="E638" t="str">
            <v>ｍ２</v>
          </cell>
          <cell r="H638" t="str">
            <v>ｺ246</v>
          </cell>
          <cell r="I638">
            <v>1510</v>
          </cell>
        </row>
        <row r="639">
          <cell r="B639">
            <v>635</v>
          </cell>
          <cell r="C639" t="str">
            <v>床セルフレベリング</v>
          </cell>
          <cell r="E639" t="str">
            <v>ｍ２</v>
          </cell>
        </row>
        <row r="640">
          <cell r="B640">
            <v>636</v>
          </cell>
        </row>
        <row r="641">
          <cell r="B641">
            <v>637</v>
          </cell>
        </row>
        <row r="642">
          <cell r="B642">
            <v>638</v>
          </cell>
          <cell r="C642" t="str">
            <v>壁ｺﾝｸﾘｰﾄ打放し面補修</v>
          </cell>
          <cell r="D642" t="str">
            <v>部分補修</v>
          </cell>
          <cell r="E642" t="str">
            <v>ｍ２</v>
          </cell>
          <cell r="H642" t="str">
            <v>ｺ246</v>
          </cell>
          <cell r="I642">
            <v>800</v>
          </cell>
        </row>
        <row r="643">
          <cell r="B643">
            <v>639</v>
          </cell>
          <cell r="C643" t="str">
            <v>壁ｺﾝｸﾘｰﾄ打放し面補修</v>
          </cell>
          <cell r="D643" t="str">
            <v>全面補修　吹付下地</v>
          </cell>
          <cell r="E643" t="str">
            <v>ｍ２</v>
          </cell>
          <cell r="H643" t="str">
            <v>ｺ246</v>
          </cell>
          <cell r="I643">
            <v>1110</v>
          </cell>
        </row>
        <row r="644">
          <cell r="B644">
            <v>640</v>
          </cell>
          <cell r="C644" t="str">
            <v>壁ｺﾝｸﾘｰﾄ打放し面補修</v>
          </cell>
          <cell r="D644" t="str">
            <v>全面補修　ペンキ下地</v>
          </cell>
          <cell r="E644" t="str">
            <v>ｍ２</v>
          </cell>
          <cell r="H644" t="str">
            <v>ｺ246</v>
          </cell>
          <cell r="I644">
            <v>1420</v>
          </cell>
        </row>
        <row r="645">
          <cell r="B645">
            <v>641</v>
          </cell>
          <cell r="C645" t="str">
            <v>壁ｺﾝｸﾘｰﾄ打放し面補修</v>
          </cell>
          <cell r="D645" t="str">
            <v>全面補修　タイル下地</v>
          </cell>
          <cell r="E645" t="str">
            <v>ｍ２</v>
          </cell>
          <cell r="H645" t="str">
            <v>ｺ246</v>
          </cell>
          <cell r="I645">
            <v>1300</v>
          </cell>
        </row>
        <row r="646">
          <cell r="B646">
            <v>642</v>
          </cell>
          <cell r="C646" t="str">
            <v>壁モルタル塗り金ごて押え</v>
          </cell>
          <cell r="D646" t="str">
            <v>ｺﾝｸﾘｰﾄ下地</v>
          </cell>
          <cell r="E646" t="str">
            <v>ｍ２</v>
          </cell>
          <cell r="H646" t="str">
            <v>ｺ市20</v>
          </cell>
          <cell r="I646">
            <v>2970</v>
          </cell>
        </row>
        <row r="647">
          <cell r="B647">
            <v>643</v>
          </cell>
          <cell r="C647" t="str">
            <v>壁モルタル塗り金ごて押え</v>
          </cell>
          <cell r="D647" t="str">
            <v>ｺﾝｸﾘｰﾄブロック下地</v>
          </cell>
          <cell r="E647" t="str">
            <v>ｍ２</v>
          </cell>
          <cell r="H647" t="str">
            <v>ｺ246</v>
          </cell>
          <cell r="I647">
            <v>3470</v>
          </cell>
        </row>
        <row r="648">
          <cell r="B648">
            <v>644</v>
          </cell>
          <cell r="C648" t="str">
            <v>壁タイル下地モルタル塗り</v>
          </cell>
          <cell r="E648" t="str">
            <v>ｍ２</v>
          </cell>
          <cell r="H648" t="str">
            <v>ｺ市20</v>
          </cell>
          <cell r="I648">
            <v>2640</v>
          </cell>
        </row>
        <row r="649">
          <cell r="B649">
            <v>645</v>
          </cell>
          <cell r="C649" t="str">
            <v>壁防水下地モルタル塗り</v>
          </cell>
          <cell r="E649" t="str">
            <v>ｍ２</v>
          </cell>
          <cell r="H649" t="str">
            <v>ｺ248</v>
          </cell>
          <cell r="I649">
            <v>3160</v>
          </cell>
        </row>
        <row r="650">
          <cell r="B650">
            <v>646</v>
          </cell>
          <cell r="C650" t="str">
            <v>壁立上がり防水下地モルタル塗り</v>
          </cell>
          <cell r="D650" t="str">
            <v>H=300</v>
          </cell>
          <cell r="E650" t="str">
            <v>ｍ</v>
          </cell>
          <cell r="H650" t="str">
            <v>ｺ248</v>
          </cell>
          <cell r="I650">
            <v>1300</v>
          </cell>
        </row>
        <row r="651">
          <cell r="B651">
            <v>647</v>
          </cell>
          <cell r="C651" t="str">
            <v>壁立上がり入隅Ｒ取りモルタル</v>
          </cell>
          <cell r="E651" t="str">
            <v>ｍ</v>
          </cell>
          <cell r="H651" t="str">
            <v>ｺ248</v>
          </cell>
          <cell r="I651">
            <v>610</v>
          </cell>
        </row>
        <row r="652">
          <cell r="B652">
            <v>648</v>
          </cell>
        </row>
        <row r="653">
          <cell r="B653">
            <v>649</v>
          </cell>
          <cell r="C653" t="str">
            <v>巾木　モルタル塗り金ごて押え</v>
          </cell>
          <cell r="D653" t="str">
            <v>H=100　ｺﾝｸﾘｰﾄ下地</v>
          </cell>
          <cell r="E653" t="str">
            <v>ｍ</v>
          </cell>
          <cell r="H653" t="str">
            <v>ｺ市20</v>
          </cell>
          <cell r="I653">
            <v>1390</v>
          </cell>
        </row>
        <row r="654">
          <cell r="B654">
            <v>650</v>
          </cell>
          <cell r="C654" t="str">
            <v>柱型　モルタル塗り金ごて押え</v>
          </cell>
          <cell r="D654" t="str">
            <v>ｺﾝｸﾘｰﾄ下地</v>
          </cell>
          <cell r="E654" t="str">
            <v>ｍ２</v>
          </cell>
          <cell r="H654" t="str">
            <v>ｺ市20</v>
          </cell>
          <cell r="I654">
            <v>3500</v>
          </cell>
        </row>
        <row r="655">
          <cell r="B655">
            <v>651</v>
          </cell>
          <cell r="C655" t="str">
            <v>梁型　モルタル塗り金ごて押え</v>
          </cell>
          <cell r="D655" t="str">
            <v>ｺﾝｸﾘｰﾄ下地</v>
          </cell>
          <cell r="E655" t="str">
            <v>ｍ２</v>
          </cell>
          <cell r="H655" t="str">
            <v>ｺ市20</v>
          </cell>
          <cell r="I655">
            <v>3770</v>
          </cell>
        </row>
        <row r="656">
          <cell r="B656">
            <v>652</v>
          </cell>
          <cell r="C656" t="str">
            <v>ﾊﾞﾙｺﾆｰ溝防水ﾓﾙﾀﾙ塗り金ごて押え</v>
          </cell>
          <cell r="D656" t="str">
            <v>糸巾　100</v>
          </cell>
          <cell r="E656" t="str">
            <v>ｍ</v>
          </cell>
          <cell r="H656" t="str">
            <v>ｺ252</v>
          </cell>
          <cell r="I656">
            <v>1880</v>
          </cell>
        </row>
        <row r="657">
          <cell r="B657">
            <v>653</v>
          </cell>
          <cell r="C657" t="str">
            <v>ﾊﾞﾙｺﾆｰ溝防水ﾓﾙﾀﾙ塗り金ごて押え</v>
          </cell>
          <cell r="D657" t="str">
            <v>糸巾　200</v>
          </cell>
          <cell r="E657" t="str">
            <v>ｍ</v>
          </cell>
          <cell r="H657" t="str">
            <v>ｺ252</v>
          </cell>
          <cell r="I657">
            <v>2050</v>
          </cell>
        </row>
        <row r="658">
          <cell r="B658">
            <v>654</v>
          </cell>
          <cell r="C658" t="str">
            <v>天端　コンクリート金ごて仕上げ</v>
          </cell>
          <cell r="E658" t="str">
            <v>ｍ</v>
          </cell>
          <cell r="H658" t="str">
            <v>ｺ市20</v>
          </cell>
          <cell r="I658">
            <v>410</v>
          </cell>
        </row>
        <row r="659">
          <cell r="B659">
            <v>655</v>
          </cell>
          <cell r="C659" t="str">
            <v>サッシ廻りモルタル詰め</v>
          </cell>
          <cell r="D659" t="str">
            <v>外部</v>
          </cell>
          <cell r="E659" t="str">
            <v>ｍ</v>
          </cell>
          <cell r="H659" t="str">
            <v>ｺ市20</v>
          </cell>
          <cell r="I659">
            <v>720</v>
          </cell>
        </row>
        <row r="660">
          <cell r="B660">
            <v>656</v>
          </cell>
          <cell r="C660" t="str">
            <v>サッシ廻りモルタル詰め</v>
          </cell>
          <cell r="D660" t="str">
            <v>内部</v>
          </cell>
          <cell r="E660" t="str">
            <v>ｍ</v>
          </cell>
          <cell r="H660" t="str">
            <v>ｺ市20</v>
          </cell>
          <cell r="I660">
            <v>650</v>
          </cell>
        </row>
        <row r="661">
          <cell r="B661">
            <v>657</v>
          </cell>
          <cell r="C661" t="str">
            <v>階段踏面･け込みモルタル塗り</v>
          </cell>
          <cell r="D661" t="str">
            <v>ｺﾝｸﾘｰﾄ下地</v>
          </cell>
          <cell r="E661" t="str">
            <v>ｍ２</v>
          </cell>
          <cell r="H661" t="str">
            <v>ｺ市20</v>
          </cell>
          <cell r="I661">
            <v>3650</v>
          </cell>
        </row>
        <row r="662">
          <cell r="B662">
            <v>658</v>
          </cell>
          <cell r="C662" t="str">
            <v>ノンスリップ取付</v>
          </cell>
          <cell r="E662" t="str">
            <v>ｍ</v>
          </cell>
          <cell r="H662" t="str">
            <v>ｺ252</v>
          </cell>
          <cell r="I662">
            <v>1290</v>
          </cell>
        </row>
        <row r="663">
          <cell r="B663">
            <v>659</v>
          </cell>
          <cell r="C663" t="str">
            <v>犬走りモルタル塗り金ごて仕上げ</v>
          </cell>
          <cell r="E663" t="str">
            <v>ｍ２</v>
          </cell>
          <cell r="H663" t="str">
            <v>ｺ252</v>
          </cell>
          <cell r="I663">
            <v>2030</v>
          </cell>
        </row>
        <row r="664">
          <cell r="B664">
            <v>660</v>
          </cell>
          <cell r="C664" t="str">
            <v>側溝モルタル塗り金ごて仕上げ</v>
          </cell>
          <cell r="D664" t="str">
            <v>糸巾　450</v>
          </cell>
          <cell r="E664" t="str">
            <v>ｍ</v>
          </cell>
          <cell r="H664" t="str">
            <v>　</v>
          </cell>
          <cell r="I664" t="str">
            <v>　</v>
          </cell>
        </row>
        <row r="665">
          <cell r="B665">
            <v>661</v>
          </cell>
          <cell r="C665" t="str">
            <v>側溝モルタル塗り金ごて仕上げ</v>
          </cell>
          <cell r="D665" t="str">
            <v>糸巾　200～300</v>
          </cell>
          <cell r="E665" t="str">
            <v>ｍ</v>
          </cell>
          <cell r="H665" t="str">
            <v>ｺ市20</v>
          </cell>
          <cell r="I665">
            <v>1900</v>
          </cell>
        </row>
        <row r="666">
          <cell r="B666">
            <v>662</v>
          </cell>
          <cell r="C666" t="str">
            <v>側溝モルタル塗り金ごて仕上げ</v>
          </cell>
          <cell r="D666" t="str">
            <v>糸巾　100～150</v>
          </cell>
          <cell r="E666" t="str">
            <v>ｍ</v>
          </cell>
        </row>
        <row r="667">
          <cell r="B667">
            <v>663</v>
          </cell>
        </row>
        <row r="668">
          <cell r="B668">
            <v>664</v>
          </cell>
          <cell r="C668" t="str">
            <v>外装薄塗材　Ｅ(ｱｸﾘﾙﾘｼﾝ)</v>
          </cell>
          <cell r="E668" t="str">
            <v>ｍ２</v>
          </cell>
          <cell r="H668" t="str">
            <v>ｺ308</v>
          </cell>
          <cell r="I668">
            <v>710</v>
          </cell>
        </row>
        <row r="669">
          <cell r="B669">
            <v>665</v>
          </cell>
          <cell r="C669" t="str">
            <v>内装薄塗材　Ｅ(じゅらく)</v>
          </cell>
          <cell r="E669" t="str">
            <v>ｍ２</v>
          </cell>
          <cell r="H669" t="str">
            <v>ｺ308</v>
          </cell>
          <cell r="I669">
            <v>1250</v>
          </cell>
        </row>
        <row r="670">
          <cell r="B670">
            <v>666</v>
          </cell>
          <cell r="C670" t="str">
            <v>可とう形薄塗材　(弾性ﾘｼﾝ)</v>
          </cell>
          <cell r="E670" t="str">
            <v>ｍ２</v>
          </cell>
          <cell r="H670" t="str">
            <v>ｺ308</v>
          </cell>
          <cell r="I670">
            <v>1310</v>
          </cell>
        </row>
        <row r="671">
          <cell r="B671">
            <v>667</v>
          </cell>
          <cell r="C671" t="str">
            <v>複層塗材　Ｅ(ｱｸﾘﾙﾀｲﾌﾟ)</v>
          </cell>
          <cell r="D671" t="str">
            <v>ゆず肌模様</v>
          </cell>
          <cell r="E671" t="str">
            <v>ｍ２</v>
          </cell>
          <cell r="H671" t="str">
            <v>ｺ308</v>
          </cell>
          <cell r="I671">
            <v>1350</v>
          </cell>
        </row>
        <row r="672">
          <cell r="B672">
            <v>668</v>
          </cell>
          <cell r="C672" t="str">
            <v>複層塗材　Ｅ(ｱｸﾘﾙﾀｲﾌﾟ)</v>
          </cell>
          <cell r="D672" t="str">
            <v>凹凸模様</v>
          </cell>
          <cell r="E672" t="str">
            <v>ｍ２</v>
          </cell>
          <cell r="H672" t="str">
            <v>ｺ308</v>
          </cell>
          <cell r="I672">
            <v>1440</v>
          </cell>
        </row>
        <row r="673">
          <cell r="B673">
            <v>669</v>
          </cell>
          <cell r="C673" t="str">
            <v>複層塗材　Ｅ(ｱｸﾘﾙﾀｲﾌﾟ)</v>
          </cell>
          <cell r="D673" t="str">
            <v>凸部処理</v>
          </cell>
          <cell r="E673" t="str">
            <v>ｍ２</v>
          </cell>
          <cell r="H673" t="str">
            <v>ｺ308</v>
          </cell>
          <cell r="I673">
            <v>1620</v>
          </cell>
        </row>
        <row r="674">
          <cell r="B674">
            <v>670</v>
          </cell>
          <cell r="C674" t="str">
            <v>複層塗材ＲＥ(ｴﾎﾟｷｼﾀｲﾙRE)</v>
          </cell>
          <cell r="D674" t="str">
            <v>ゆず肌模様</v>
          </cell>
          <cell r="E674" t="str">
            <v>ｍ２</v>
          </cell>
          <cell r="H674" t="str">
            <v>ｺ308</v>
          </cell>
          <cell r="I674">
            <v>1720</v>
          </cell>
        </row>
        <row r="675">
          <cell r="B675">
            <v>671</v>
          </cell>
          <cell r="C675" t="str">
            <v>複層塗材ＲＥ(ｴﾎﾟｷｼﾀｲﾙRE)</v>
          </cell>
          <cell r="D675" t="str">
            <v>凹凸模様</v>
          </cell>
          <cell r="E675" t="str">
            <v>ｍ２</v>
          </cell>
          <cell r="H675" t="str">
            <v>ｺ308</v>
          </cell>
          <cell r="I675">
            <v>1800</v>
          </cell>
        </row>
        <row r="676">
          <cell r="B676">
            <v>672</v>
          </cell>
          <cell r="C676" t="str">
            <v>複層塗材ＲＥ(ｴﾎﾟｷｼﾀｲﾙRE)</v>
          </cell>
          <cell r="D676" t="str">
            <v>凸部処理</v>
          </cell>
          <cell r="E676" t="str">
            <v>ｍ２</v>
          </cell>
          <cell r="H676" t="str">
            <v>ｺ308</v>
          </cell>
          <cell r="I676">
            <v>1970</v>
          </cell>
        </row>
        <row r="677">
          <cell r="B677">
            <v>673</v>
          </cell>
          <cell r="C677" t="str">
            <v>複層塗材ＲＳ(ｴﾎﾟｷｼﾀｲﾙ)</v>
          </cell>
          <cell r="D677" t="str">
            <v>ゆず肌模様</v>
          </cell>
          <cell r="E677" t="str">
            <v>ｍ２</v>
          </cell>
          <cell r="H677" t="str">
            <v>ｺ308</v>
          </cell>
          <cell r="I677">
            <v>2350</v>
          </cell>
        </row>
        <row r="678">
          <cell r="B678">
            <v>674</v>
          </cell>
          <cell r="C678" t="str">
            <v>複層塗材ＲＳ(ｴﾎﾟｷｼﾀｲﾙ)</v>
          </cell>
          <cell r="D678" t="str">
            <v>凹凸模様</v>
          </cell>
          <cell r="E678" t="str">
            <v>ｍ２</v>
          </cell>
          <cell r="H678" t="str">
            <v>ｺ308</v>
          </cell>
          <cell r="I678">
            <v>2450</v>
          </cell>
        </row>
        <row r="679">
          <cell r="B679">
            <v>675</v>
          </cell>
          <cell r="C679" t="str">
            <v>複層塗材ＲＳ(ｴﾎﾟｷｼﾀｲﾙ)</v>
          </cell>
          <cell r="D679" t="str">
            <v>凸部処理</v>
          </cell>
          <cell r="E679" t="str">
            <v>ｍ２</v>
          </cell>
          <cell r="H679" t="str">
            <v>ｺ308</v>
          </cell>
          <cell r="I679">
            <v>2630</v>
          </cell>
        </row>
        <row r="680">
          <cell r="B680">
            <v>676</v>
          </cell>
        </row>
        <row r="681">
          <cell r="B681">
            <v>678</v>
          </cell>
        </row>
        <row r="682">
          <cell r="B682">
            <v>679</v>
          </cell>
          <cell r="C682" t="str">
            <v>　小　　　　計</v>
          </cell>
        </row>
        <row r="683">
          <cell r="B683">
            <v>680</v>
          </cell>
          <cell r="C683" t="str">
            <v>木製建具工事</v>
          </cell>
        </row>
        <row r="684">
          <cell r="B684">
            <v>681</v>
          </cell>
          <cell r="C684" t="str">
            <v>運搬費</v>
          </cell>
          <cell r="E684" t="str">
            <v>式</v>
          </cell>
        </row>
        <row r="685">
          <cell r="B685">
            <v>682</v>
          </cell>
          <cell r="C685" t="str">
            <v>取付費</v>
          </cell>
          <cell r="E685" t="str">
            <v>式</v>
          </cell>
        </row>
        <row r="686">
          <cell r="B686">
            <v>683</v>
          </cell>
        </row>
        <row r="687">
          <cell r="B687">
            <v>684</v>
          </cell>
        </row>
        <row r="688">
          <cell r="B688">
            <v>685</v>
          </cell>
          <cell r="C688" t="str">
            <v>　小　　　　計</v>
          </cell>
        </row>
        <row r="689">
          <cell r="B689">
            <v>686</v>
          </cell>
          <cell r="C689" t="str">
            <v>鋼製建具工事</v>
          </cell>
        </row>
        <row r="690">
          <cell r="B690">
            <v>687</v>
          </cell>
          <cell r="C690" t="str">
            <v>運搬費</v>
          </cell>
          <cell r="E690" t="str">
            <v>式</v>
          </cell>
        </row>
        <row r="691">
          <cell r="B691">
            <v>688</v>
          </cell>
          <cell r="C691" t="str">
            <v>取付費</v>
          </cell>
          <cell r="E691" t="str">
            <v>式</v>
          </cell>
        </row>
        <row r="692">
          <cell r="B692">
            <v>689</v>
          </cell>
        </row>
        <row r="693">
          <cell r="B693">
            <v>690</v>
          </cell>
        </row>
        <row r="694">
          <cell r="B694">
            <v>691</v>
          </cell>
          <cell r="C694" t="str">
            <v>　小　　　　計</v>
          </cell>
        </row>
        <row r="695">
          <cell r="B695">
            <v>692</v>
          </cell>
          <cell r="C695" t="str">
            <v>ガラス工 事</v>
          </cell>
        </row>
        <row r="696">
          <cell r="B696">
            <v>693</v>
          </cell>
          <cell r="C696" t="str">
            <v>フロート板ガラス　ＦＬ３</v>
          </cell>
          <cell r="D696" t="str">
            <v>～2.18</v>
          </cell>
          <cell r="E696" t="str">
            <v>ｍ２</v>
          </cell>
          <cell r="H696" t="str">
            <v>ｺ276</v>
          </cell>
          <cell r="I696">
            <v>1900</v>
          </cell>
        </row>
        <row r="697">
          <cell r="B697">
            <v>694</v>
          </cell>
          <cell r="C697" t="str">
            <v>フロート板ガラス　ＦＬ５</v>
          </cell>
          <cell r="D697" t="str">
            <v>～2.18</v>
          </cell>
          <cell r="E697" t="str">
            <v>ｍ２</v>
          </cell>
          <cell r="H697" t="str">
            <v>ｺ276</v>
          </cell>
          <cell r="I697">
            <v>2850</v>
          </cell>
        </row>
        <row r="698">
          <cell r="B698">
            <v>695</v>
          </cell>
          <cell r="C698" t="str">
            <v>フロート板ガラス　ＦＬ５</v>
          </cell>
          <cell r="D698" t="str">
            <v>2.181～4.45</v>
          </cell>
          <cell r="E698" t="str">
            <v>ｍ２</v>
          </cell>
          <cell r="H698" t="str">
            <v>ｺ276</v>
          </cell>
          <cell r="I698">
            <v>3650</v>
          </cell>
        </row>
        <row r="699">
          <cell r="B699">
            <v>696</v>
          </cell>
          <cell r="C699" t="str">
            <v>フロート板ガラス　ＦＬ６</v>
          </cell>
          <cell r="D699" t="str">
            <v>～2.18</v>
          </cell>
          <cell r="E699" t="str">
            <v>ｍ２</v>
          </cell>
          <cell r="H699" t="str">
            <v>ｺ276</v>
          </cell>
          <cell r="I699">
            <v>3890</v>
          </cell>
        </row>
        <row r="700">
          <cell r="B700">
            <v>697</v>
          </cell>
          <cell r="C700" t="str">
            <v>フロート板ガラス　ＦＬ６</v>
          </cell>
          <cell r="D700" t="str">
            <v>2.181～4.45</v>
          </cell>
          <cell r="E700" t="str">
            <v>ｍ２</v>
          </cell>
          <cell r="H700" t="str">
            <v>ｺ276</v>
          </cell>
          <cell r="I700">
            <v>4740</v>
          </cell>
        </row>
        <row r="701">
          <cell r="B701">
            <v>698</v>
          </cell>
          <cell r="C701" t="str">
            <v>フロート板ガラス　ＦＬ８</v>
          </cell>
          <cell r="D701" t="str">
            <v>～2.18</v>
          </cell>
          <cell r="E701" t="str">
            <v>ｍ２</v>
          </cell>
          <cell r="H701" t="str">
            <v>ｺ276</v>
          </cell>
          <cell r="I701">
            <v>6010</v>
          </cell>
        </row>
        <row r="702">
          <cell r="B702">
            <v>699</v>
          </cell>
          <cell r="C702" t="str">
            <v>フロート板ガラス　ＦＬ８</v>
          </cell>
          <cell r="D702" t="str">
            <v>2.181～4.45</v>
          </cell>
          <cell r="E702" t="str">
            <v>ｍ２</v>
          </cell>
          <cell r="H702" t="str">
            <v>ｺ276</v>
          </cell>
          <cell r="I702">
            <v>6610</v>
          </cell>
        </row>
        <row r="703">
          <cell r="B703">
            <v>700</v>
          </cell>
          <cell r="C703" t="str">
            <v>フロート板ガラス　ＦＬ８</v>
          </cell>
          <cell r="D703" t="str">
            <v>4.451～6.81</v>
          </cell>
          <cell r="E703" t="str">
            <v>ｍ２</v>
          </cell>
          <cell r="H703" t="str">
            <v>ｺ276</v>
          </cell>
          <cell r="I703">
            <v>6860</v>
          </cell>
        </row>
        <row r="704">
          <cell r="B704">
            <v>701</v>
          </cell>
          <cell r="C704" t="str">
            <v>フロート板ガラス　ＦＬ１０</v>
          </cell>
          <cell r="D704" t="str">
            <v>～2.18</v>
          </cell>
          <cell r="E704" t="str">
            <v>ｍ２</v>
          </cell>
          <cell r="H704" t="str">
            <v>ｺ276</v>
          </cell>
          <cell r="I704">
            <v>7500</v>
          </cell>
        </row>
        <row r="705">
          <cell r="B705">
            <v>702</v>
          </cell>
          <cell r="C705" t="str">
            <v>フロート板ガラス　ＦＬ１０</v>
          </cell>
          <cell r="D705" t="str">
            <v>2.181～4.45</v>
          </cell>
          <cell r="E705" t="str">
            <v>ｍ２</v>
          </cell>
          <cell r="H705" t="str">
            <v>ｺ276</v>
          </cell>
          <cell r="I705">
            <v>8590</v>
          </cell>
        </row>
        <row r="706">
          <cell r="B706">
            <v>703</v>
          </cell>
          <cell r="C706" t="str">
            <v>フロート板ガラス　ＦＬ１０</v>
          </cell>
          <cell r="D706" t="str">
            <v>4.451～6.81</v>
          </cell>
          <cell r="E706" t="str">
            <v>ｍ２</v>
          </cell>
          <cell r="H706" t="str">
            <v>ｺ276</v>
          </cell>
          <cell r="I706">
            <v>9120</v>
          </cell>
        </row>
        <row r="707">
          <cell r="B707">
            <v>704</v>
          </cell>
          <cell r="C707" t="str">
            <v>型板ガラス　　　　Ｆ４</v>
          </cell>
          <cell r="D707" t="str">
            <v>～2.18</v>
          </cell>
          <cell r="E707" t="str">
            <v>ｍ２</v>
          </cell>
          <cell r="H707" t="str">
            <v>ｺ276</v>
          </cell>
          <cell r="I707">
            <v>2040</v>
          </cell>
        </row>
        <row r="708">
          <cell r="B708">
            <v>705</v>
          </cell>
          <cell r="C708" t="str">
            <v>型板ガラス　　　　Ｆ６</v>
          </cell>
          <cell r="D708" t="str">
            <v>～2.18</v>
          </cell>
          <cell r="E708" t="str">
            <v>ｍ２</v>
          </cell>
          <cell r="H708" t="str">
            <v>ｺ276</v>
          </cell>
          <cell r="I708">
            <v>2700</v>
          </cell>
        </row>
        <row r="709">
          <cell r="B709">
            <v>706</v>
          </cell>
          <cell r="C709" t="str">
            <v>型板ガラス　　　　Ｆ６</v>
          </cell>
          <cell r="D709" t="str">
            <v>2.181～4.45</v>
          </cell>
          <cell r="E709" t="str">
            <v>ｍ２</v>
          </cell>
          <cell r="H709" t="str">
            <v>ｺ276</v>
          </cell>
          <cell r="I709">
            <v>4150</v>
          </cell>
        </row>
        <row r="710">
          <cell r="B710">
            <v>707</v>
          </cell>
          <cell r="C710" t="str">
            <v>網入り型板ガラス　ＦＷ6.8</v>
          </cell>
          <cell r="D710" t="str">
            <v>～2.18</v>
          </cell>
          <cell r="E710" t="str">
            <v>ｍ２</v>
          </cell>
          <cell r="H710" t="str">
            <v>ｺ276</v>
          </cell>
          <cell r="I710">
            <v>4310</v>
          </cell>
        </row>
        <row r="711">
          <cell r="B711">
            <v>708</v>
          </cell>
          <cell r="C711" t="str">
            <v>網入り型板ガラス　ＦＷ6.8</v>
          </cell>
          <cell r="D711" t="str">
            <v>2.181～4.45</v>
          </cell>
          <cell r="E711" t="str">
            <v>ｍ２</v>
          </cell>
          <cell r="H711" t="str">
            <v>ｺ276</v>
          </cell>
          <cell r="I711">
            <v>6180</v>
          </cell>
        </row>
        <row r="712">
          <cell r="B712">
            <v>709</v>
          </cell>
          <cell r="C712" t="str">
            <v>網入り磨き板ガラス　ＰＷ6.8</v>
          </cell>
          <cell r="D712" t="str">
            <v>～2.18</v>
          </cell>
          <cell r="E712" t="str">
            <v>ｍ２</v>
          </cell>
          <cell r="H712" t="str">
            <v>ｺ276</v>
          </cell>
          <cell r="I712">
            <v>10100</v>
          </cell>
        </row>
        <row r="713">
          <cell r="B713">
            <v>710</v>
          </cell>
          <cell r="C713" t="str">
            <v>網入り磨き板ガラス　ＰＷ6.8</v>
          </cell>
          <cell r="D713" t="str">
            <v>2.181～4.45</v>
          </cell>
          <cell r="E713" t="str">
            <v>ｍ２</v>
          </cell>
          <cell r="H713" t="str">
            <v>ｺ276</v>
          </cell>
          <cell r="I713">
            <v>13700</v>
          </cell>
        </row>
        <row r="714">
          <cell r="B714">
            <v>711</v>
          </cell>
          <cell r="C714" t="str">
            <v>網入り磨き板ガラス　ＰＷ10</v>
          </cell>
          <cell r="D714" t="str">
            <v>～2.18</v>
          </cell>
          <cell r="E714" t="str">
            <v>ｍ２</v>
          </cell>
          <cell r="H714" t="str">
            <v>ｺ276</v>
          </cell>
          <cell r="I714">
            <v>15600</v>
          </cell>
        </row>
        <row r="715">
          <cell r="B715">
            <v>712</v>
          </cell>
          <cell r="C715" t="str">
            <v>網入り磨き板ガラス　ＰＷ10</v>
          </cell>
          <cell r="D715" t="str">
            <v>2.181～4.45</v>
          </cell>
          <cell r="E715" t="str">
            <v>ｍ２</v>
          </cell>
          <cell r="H715" t="str">
            <v>ｺ276</v>
          </cell>
          <cell r="I715">
            <v>17900</v>
          </cell>
        </row>
        <row r="716">
          <cell r="B716">
            <v>713</v>
          </cell>
          <cell r="C716" t="str">
            <v>網入り磨き板ガラス　ＰＷ10</v>
          </cell>
          <cell r="D716" t="str">
            <v>4.451～6.81</v>
          </cell>
          <cell r="E716" t="str">
            <v>ｍ２</v>
          </cell>
          <cell r="H716" t="str">
            <v>ｺ276</v>
          </cell>
          <cell r="I716">
            <v>18600</v>
          </cell>
        </row>
        <row r="717">
          <cell r="B717">
            <v>714</v>
          </cell>
          <cell r="C717" t="str">
            <v>強化ガラス　ＦＬ4　(学校用)</v>
          </cell>
          <cell r="D717" t="str">
            <v>～0.2</v>
          </cell>
          <cell r="E717" t="str">
            <v>ｍ２</v>
          </cell>
          <cell r="H717" t="str">
            <v>ｺ279</v>
          </cell>
          <cell r="I717">
            <v>8900</v>
          </cell>
        </row>
        <row r="718">
          <cell r="B718">
            <v>715</v>
          </cell>
          <cell r="C718" t="str">
            <v>強化ガラス　ＦＬ4　(学校用)</v>
          </cell>
          <cell r="D718" t="str">
            <v>0.201～2.0</v>
          </cell>
          <cell r="E718" t="str">
            <v>ｍ２</v>
          </cell>
          <cell r="H718" t="str">
            <v>ｺ279</v>
          </cell>
          <cell r="I718">
            <v>6010</v>
          </cell>
        </row>
        <row r="719">
          <cell r="B719">
            <v>716</v>
          </cell>
          <cell r="C719" t="str">
            <v>強化ガラス　ＦＬ5</v>
          </cell>
          <cell r="D719" t="str">
            <v>0.201～2.0</v>
          </cell>
          <cell r="E719" t="str">
            <v>ｍ２</v>
          </cell>
          <cell r="H719" t="str">
            <v>ｺ279</v>
          </cell>
          <cell r="I719">
            <v>6950</v>
          </cell>
        </row>
        <row r="720">
          <cell r="B720">
            <v>717</v>
          </cell>
          <cell r="C720" t="str">
            <v>強化ガラス　ＦＬ5</v>
          </cell>
          <cell r="D720" t="str">
            <v>2.001～4.0</v>
          </cell>
          <cell r="E720" t="str">
            <v>ｍ２</v>
          </cell>
          <cell r="H720" t="str">
            <v>ｺ279</v>
          </cell>
          <cell r="I720">
            <v>8900</v>
          </cell>
        </row>
        <row r="721">
          <cell r="B721">
            <v>718</v>
          </cell>
          <cell r="C721" t="str">
            <v>強化ガラス　ＦＬ6</v>
          </cell>
          <cell r="D721" t="str">
            <v>0.201～2.0</v>
          </cell>
          <cell r="E721" t="str">
            <v>ｍ２</v>
          </cell>
          <cell r="H721" t="str">
            <v>ｺ279</v>
          </cell>
          <cell r="I721">
            <v>9700</v>
          </cell>
        </row>
        <row r="722">
          <cell r="B722">
            <v>719</v>
          </cell>
          <cell r="C722" t="str">
            <v>強化ガラス　ＦＬ6</v>
          </cell>
          <cell r="D722" t="str">
            <v>2.001～4.0</v>
          </cell>
          <cell r="E722" t="str">
            <v>ｍ２</v>
          </cell>
          <cell r="H722" t="str">
            <v>ｺ279</v>
          </cell>
          <cell r="I722">
            <v>11700</v>
          </cell>
        </row>
        <row r="723">
          <cell r="B723">
            <v>720</v>
          </cell>
          <cell r="C723" t="str">
            <v>強化ガラス　ＦＬ8</v>
          </cell>
          <cell r="D723" t="str">
            <v>0.201～2.0</v>
          </cell>
          <cell r="E723" t="str">
            <v>ｍ２</v>
          </cell>
          <cell r="H723" t="str">
            <v>ｺ279</v>
          </cell>
          <cell r="I723">
            <v>14100</v>
          </cell>
        </row>
        <row r="724">
          <cell r="B724">
            <v>721</v>
          </cell>
          <cell r="C724" t="str">
            <v>強化ガラス　ＦＬ8</v>
          </cell>
          <cell r="D724" t="str">
            <v>2.001～4.0</v>
          </cell>
          <cell r="E724" t="str">
            <v>ｍ２</v>
          </cell>
          <cell r="H724" t="str">
            <v>ｺ279</v>
          </cell>
          <cell r="I724">
            <v>16100</v>
          </cell>
        </row>
        <row r="725">
          <cell r="B725">
            <v>722</v>
          </cell>
          <cell r="C725" t="str">
            <v>複層ガラス　FL3+A6+FL3</v>
          </cell>
          <cell r="D725" t="str">
            <v>2.001～4.0</v>
          </cell>
          <cell r="E725" t="str">
            <v>ｍ２</v>
          </cell>
          <cell r="H725" t="str">
            <v>ｺ279</v>
          </cell>
          <cell r="I725">
            <v>12600</v>
          </cell>
        </row>
        <row r="726">
          <cell r="B726">
            <v>723</v>
          </cell>
          <cell r="C726" t="str">
            <v>複層ガラス　FL3+A6+FL5</v>
          </cell>
          <cell r="D726" t="str">
            <v>2.001～4.0</v>
          </cell>
          <cell r="E726" t="str">
            <v>ｍ２</v>
          </cell>
          <cell r="H726" t="str">
            <v>ｺ279</v>
          </cell>
          <cell r="I726">
            <v>16200</v>
          </cell>
        </row>
        <row r="727">
          <cell r="B727">
            <v>724</v>
          </cell>
          <cell r="C727" t="str">
            <v>複層ガラス　FL5+A6+FL5</v>
          </cell>
          <cell r="D727" t="str">
            <v>2.001～4.0</v>
          </cell>
          <cell r="E727" t="str">
            <v>ｍ２</v>
          </cell>
          <cell r="H727" t="str">
            <v>ｺ279</v>
          </cell>
          <cell r="I727">
            <v>19400</v>
          </cell>
        </row>
        <row r="728">
          <cell r="B728">
            <v>725</v>
          </cell>
          <cell r="C728" t="str">
            <v>複層ガラス　FL5+A6+FL6</v>
          </cell>
          <cell r="D728" t="str">
            <v>2.001～4.0</v>
          </cell>
          <cell r="E728" t="str">
            <v>ｍ２</v>
          </cell>
          <cell r="H728" t="str">
            <v>ｺ279</v>
          </cell>
          <cell r="I728">
            <v>21000</v>
          </cell>
        </row>
        <row r="729">
          <cell r="B729">
            <v>726</v>
          </cell>
          <cell r="C729" t="str">
            <v>複層ガラス　FL6+A6+FL6</v>
          </cell>
          <cell r="D729" t="str">
            <v>2.001～4.0</v>
          </cell>
          <cell r="E729" t="str">
            <v>ｍ２</v>
          </cell>
          <cell r="H729" t="str">
            <v>ｺ279</v>
          </cell>
          <cell r="I729">
            <v>22900</v>
          </cell>
        </row>
        <row r="730">
          <cell r="B730">
            <v>727</v>
          </cell>
          <cell r="C730" t="str">
            <v>複層ガラス　FL5+A6+PW6.8</v>
          </cell>
          <cell r="D730" t="str">
            <v>2.001～4.0</v>
          </cell>
          <cell r="E730" t="str">
            <v>ｍ２</v>
          </cell>
          <cell r="H730" t="str">
            <v>ｺ279</v>
          </cell>
          <cell r="I730">
            <v>32500</v>
          </cell>
        </row>
        <row r="731">
          <cell r="B731">
            <v>728</v>
          </cell>
          <cell r="C731" t="str">
            <v>複層ガラス　FL6+A6+PW6.8</v>
          </cell>
          <cell r="D731" t="str">
            <v>2.001～4.0</v>
          </cell>
          <cell r="E731" t="str">
            <v>ｍ２</v>
          </cell>
          <cell r="H731" t="str">
            <v>ｺ279</v>
          </cell>
          <cell r="I731">
            <v>34200</v>
          </cell>
        </row>
        <row r="732">
          <cell r="B732">
            <v>729</v>
          </cell>
          <cell r="C732" t="str">
            <v>シーリング</v>
          </cell>
          <cell r="D732" t="str">
            <v>ﾎﾟﾘｻﾙﾌｧｲﾄﾞ系　5*5</v>
          </cell>
          <cell r="E732" t="str">
            <v>ｍ</v>
          </cell>
          <cell r="H732" t="str">
            <v>ｺ280</v>
          </cell>
          <cell r="I732">
            <v>540</v>
          </cell>
        </row>
        <row r="733">
          <cell r="B733">
            <v>730</v>
          </cell>
          <cell r="C733" t="str">
            <v>シーリング</v>
          </cell>
          <cell r="D733" t="str">
            <v>ﾎﾟﾘｻﾙﾌｧｲﾄﾞ系　6*6</v>
          </cell>
          <cell r="E733" t="str">
            <v>ｍ</v>
          </cell>
          <cell r="H733" t="str">
            <v>ｺ280</v>
          </cell>
          <cell r="I733">
            <v>630</v>
          </cell>
        </row>
        <row r="734">
          <cell r="B734">
            <v>731</v>
          </cell>
          <cell r="C734" t="str">
            <v>シーリング</v>
          </cell>
          <cell r="D734" t="str">
            <v>ｼﾘｺﾝ系　5*5</v>
          </cell>
          <cell r="E734" t="str">
            <v>ｍ</v>
          </cell>
          <cell r="H734" t="str">
            <v>ｺ280</v>
          </cell>
          <cell r="I734">
            <v>540</v>
          </cell>
        </row>
        <row r="735">
          <cell r="B735">
            <v>732</v>
          </cell>
          <cell r="C735" t="str">
            <v>シーリング</v>
          </cell>
          <cell r="D735" t="str">
            <v>ｼﾘｺﾝ系　6*6</v>
          </cell>
          <cell r="E735" t="str">
            <v>ｍ</v>
          </cell>
          <cell r="H735" t="str">
            <v>ｺ280</v>
          </cell>
          <cell r="I735">
            <v>630</v>
          </cell>
        </row>
        <row r="736">
          <cell r="B736">
            <v>733</v>
          </cell>
          <cell r="C736" t="str">
            <v>ガラスクリーニング</v>
          </cell>
          <cell r="E736" t="str">
            <v>ｍ２</v>
          </cell>
        </row>
        <row r="737">
          <cell r="B737">
            <v>734</v>
          </cell>
          <cell r="C737" t="str">
            <v>　小　　　　計</v>
          </cell>
        </row>
        <row r="738">
          <cell r="B738">
            <v>735</v>
          </cell>
          <cell r="C738" t="str">
            <v>塗装工事</v>
          </cell>
        </row>
        <row r="739">
          <cell r="B739">
            <v>736</v>
          </cell>
          <cell r="C739" t="str">
            <v>木部　素地ごしらえ</v>
          </cell>
          <cell r="D739" t="str">
            <v>Ａ種</v>
          </cell>
          <cell r="E739" t="str">
            <v>ｍ２</v>
          </cell>
          <cell r="H739" t="str">
            <v>ｺ市22</v>
          </cell>
          <cell r="I739">
            <v>260</v>
          </cell>
        </row>
        <row r="740">
          <cell r="B740">
            <v>737</v>
          </cell>
          <cell r="C740" t="str">
            <v>木部　素地ごしらえ</v>
          </cell>
          <cell r="D740" t="str">
            <v>Ｂ種</v>
          </cell>
          <cell r="E740" t="str">
            <v>ｍ２</v>
          </cell>
          <cell r="H740" t="str">
            <v>ｺ290</v>
          </cell>
          <cell r="I740">
            <v>110</v>
          </cell>
        </row>
        <row r="741">
          <cell r="B741">
            <v>738</v>
          </cell>
          <cell r="C741" t="str">
            <v>鉄部　素地ごしらえ</v>
          </cell>
          <cell r="D741" t="str">
            <v>Ａ種</v>
          </cell>
          <cell r="E741" t="str">
            <v>ｍ２</v>
          </cell>
          <cell r="H741" t="str">
            <v>　</v>
          </cell>
          <cell r="I741" t="str">
            <v>　</v>
          </cell>
        </row>
        <row r="742">
          <cell r="B742">
            <v>739</v>
          </cell>
          <cell r="C742" t="str">
            <v>鉄部　素地ごしらえ</v>
          </cell>
          <cell r="D742" t="str">
            <v>Ｂ種</v>
          </cell>
          <cell r="E742" t="str">
            <v>ｍ２</v>
          </cell>
          <cell r="H742" t="str">
            <v>　</v>
          </cell>
          <cell r="I742" t="str">
            <v>　</v>
          </cell>
        </row>
        <row r="743">
          <cell r="B743">
            <v>740</v>
          </cell>
          <cell r="C743" t="str">
            <v>鉄部　素地ごしらえ</v>
          </cell>
          <cell r="D743" t="str">
            <v>Ｃ種</v>
          </cell>
          <cell r="E743" t="str">
            <v>ｍ２</v>
          </cell>
          <cell r="H743" t="str">
            <v>ｺ290</v>
          </cell>
          <cell r="I743">
            <v>260</v>
          </cell>
        </row>
        <row r="744">
          <cell r="B744">
            <v>741</v>
          </cell>
          <cell r="C744" t="str">
            <v>亜鉛メッキ面　素地ごしらえ</v>
          </cell>
          <cell r="D744" t="str">
            <v>Ａ種</v>
          </cell>
          <cell r="E744" t="str">
            <v>ｍ２</v>
          </cell>
          <cell r="H744" t="str">
            <v>ｺ290</v>
          </cell>
          <cell r="I744">
            <v>250</v>
          </cell>
        </row>
        <row r="745">
          <cell r="B745">
            <v>742</v>
          </cell>
          <cell r="C745" t="str">
            <v>亜鉛メッキ面　素地ごしらえ</v>
          </cell>
          <cell r="D745" t="str">
            <v>Ｂ種</v>
          </cell>
          <cell r="E745" t="str">
            <v>ｍ２</v>
          </cell>
          <cell r="H745" t="str">
            <v>ｺ290</v>
          </cell>
          <cell r="I745">
            <v>360</v>
          </cell>
        </row>
        <row r="746">
          <cell r="B746">
            <v>743</v>
          </cell>
          <cell r="C746" t="str">
            <v>亜鉛メッキ面　素地ごしらえ</v>
          </cell>
          <cell r="D746" t="str">
            <v>Ｃ種</v>
          </cell>
          <cell r="E746" t="str">
            <v>ｍ２</v>
          </cell>
          <cell r="H746" t="str">
            <v>ｺ290</v>
          </cell>
          <cell r="I746">
            <v>200</v>
          </cell>
        </row>
        <row r="747">
          <cell r="B747">
            <v>744</v>
          </cell>
          <cell r="C747" t="str">
            <v>モルタル面　素地ごしらえ</v>
          </cell>
          <cell r="D747" t="str">
            <v>Ａ種</v>
          </cell>
          <cell r="E747" t="str">
            <v>ｍ２</v>
          </cell>
          <cell r="H747" t="str">
            <v>ｺ290</v>
          </cell>
          <cell r="I747">
            <v>590</v>
          </cell>
        </row>
        <row r="748">
          <cell r="B748">
            <v>745</v>
          </cell>
          <cell r="C748" t="str">
            <v>モルタル面　素地ごしらえ</v>
          </cell>
          <cell r="D748" t="str">
            <v>Ａ種　防水形</v>
          </cell>
          <cell r="E748" t="str">
            <v>ｍ２</v>
          </cell>
          <cell r="H748" t="str">
            <v>ｺ290</v>
          </cell>
          <cell r="I748">
            <v>540</v>
          </cell>
        </row>
        <row r="749">
          <cell r="B749">
            <v>746</v>
          </cell>
          <cell r="C749" t="str">
            <v>モルタル面　素地ごしらえ</v>
          </cell>
          <cell r="D749" t="str">
            <v>Ｂ種</v>
          </cell>
          <cell r="E749" t="str">
            <v>ｍ２</v>
          </cell>
          <cell r="H749" t="str">
            <v>ｺ290</v>
          </cell>
          <cell r="I749">
            <v>360</v>
          </cell>
        </row>
        <row r="750">
          <cell r="B750">
            <v>747</v>
          </cell>
          <cell r="C750" t="str">
            <v>モルタル面　素地ごしらえ</v>
          </cell>
          <cell r="D750" t="str">
            <v>Ｂ種　防水形</v>
          </cell>
          <cell r="E750" t="str">
            <v>ｍ２</v>
          </cell>
          <cell r="H750" t="str">
            <v>ｺ市22</v>
          </cell>
          <cell r="I750">
            <v>350</v>
          </cell>
        </row>
        <row r="751">
          <cell r="B751">
            <v>748</v>
          </cell>
          <cell r="C751" t="str">
            <v>ｺﾝｸﾘｰﾄ・ALCﾊﾟﾈﾙ面素地ごしらえ</v>
          </cell>
          <cell r="D751" t="str">
            <v>Ａ種</v>
          </cell>
          <cell r="E751" t="str">
            <v>ｍ２</v>
          </cell>
          <cell r="H751" t="str">
            <v>ｺ市22</v>
          </cell>
          <cell r="I751">
            <v>350</v>
          </cell>
        </row>
        <row r="752">
          <cell r="B752">
            <v>749</v>
          </cell>
          <cell r="C752" t="str">
            <v>ｺﾝｸﾘｰﾄ・ALCﾊﾟﾈﾙ面素地ごしらえ</v>
          </cell>
          <cell r="D752" t="str">
            <v>Ａ種　防水形</v>
          </cell>
          <cell r="E752" t="str">
            <v>ｍ２</v>
          </cell>
          <cell r="H752" t="str">
            <v>ｺ290</v>
          </cell>
          <cell r="I752">
            <v>450</v>
          </cell>
        </row>
        <row r="753">
          <cell r="B753">
            <v>750</v>
          </cell>
          <cell r="C753" t="str">
            <v>ｺﾝｸﾘｰﾄ・ALCﾊﾟﾈﾙ面素地ごしらえ</v>
          </cell>
          <cell r="D753" t="str">
            <v>Ｂ種</v>
          </cell>
          <cell r="E753" t="str">
            <v>ｍ２</v>
          </cell>
          <cell r="H753" t="str">
            <v>ｺ290</v>
          </cell>
          <cell r="I753">
            <v>330</v>
          </cell>
        </row>
        <row r="754">
          <cell r="B754">
            <v>751</v>
          </cell>
          <cell r="C754" t="str">
            <v>ｺﾝｸﾘｰﾄ・押出成形ｾﾒﾝﾄ板面　素地ごしらえ</v>
          </cell>
          <cell r="D754" t="str">
            <v>Ａ種</v>
          </cell>
          <cell r="E754" t="str">
            <v>ｍ２</v>
          </cell>
          <cell r="H754" t="str">
            <v>ｺ290</v>
          </cell>
          <cell r="I754">
            <v>380</v>
          </cell>
        </row>
        <row r="755">
          <cell r="B755">
            <v>752</v>
          </cell>
          <cell r="C755" t="str">
            <v>ｺﾝｸﾘｰﾄ・押出成形ｾﾒﾝﾄ板面　素地ごしらえ</v>
          </cell>
          <cell r="D755" t="str">
            <v>Ｂ種</v>
          </cell>
          <cell r="E755" t="str">
            <v>ｍ２</v>
          </cell>
          <cell r="H755" t="str">
            <v>ｺ市22</v>
          </cell>
          <cell r="I755">
            <v>300</v>
          </cell>
        </row>
        <row r="756">
          <cell r="B756">
            <v>753</v>
          </cell>
          <cell r="C756" t="str">
            <v>石こうﾎﾞｰﾄﾞ面　素地ごしらえ</v>
          </cell>
          <cell r="D756" t="str">
            <v>Ａ種</v>
          </cell>
          <cell r="E756" t="str">
            <v>ｍ２</v>
          </cell>
          <cell r="H756" t="str">
            <v>ｺ290</v>
          </cell>
          <cell r="I756">
            <v>590</v>
          </cell>
        </row>
        <row r="757">
          <cell r="B757">
            <v>754</v>
          </cell>
          <cell r="C757" t="str">
            <v>石こうﾎﾞｰﾄﾞ面　素地ごしらえ</v>
          </cell>
          <cell r="D757" t="str">
            <v>Ｂ種</v>
          </cell>
          <cell r="E757" t="str">
            <v>ｍ２</v>
          </cell>
          <cell r="H757" t="str">
            <v>ｺ市22</v>
          </cell>
          <cell r="I757">
            <v>350</v>
          </cell>
        </row>
        <row r="758">
          <cell r="B758">
            <v>755</v>
          </cell>
          <cell r="C758" t="str">
            <v>各種ﾎﾞｰﾄﾞ面　素地ごしらえ</v>
          </cell>
          <cell r="D758" t="str">
            <v>ｼﾞｮｲﾝﾄ処理</v>
          </cell>
          <cell r="E758" t="str">
            <v>ｍ２</v>
          </cell>
          <cell r="H758" t="str">
            <v>ｺ290</v>
          </cell>
          <cell r="I758">
            <v>470</v>
          </cell>
        </row>
        <row r="759">
          <cell r="B759">
            <v>756</v>
          </cell>
          <cell r="C759" t="str">
            <v>各種ﾎﾞｰﾄﾞ面　素地ごしらえ</v>
          </cell>
          <cell r="D759" t="str">
            <v>ｺｰﾅｰ処理</v>
          </cell>
          <cell r="E759" t="str">
            <v>ｍ</v>
          </cell>
          <cell r="H759" t="str">
            <v>ｺ290</v>
          </cell>
          <cell r="I759">
            <v>420</v>
          </cell>
        </row>
        <row r="760">
          <cell r="B760">
            <v>757</v>
          </cell>
          <cell r="C760" t="str">
            <v>各種ﾎﾞｰﾄﾞ面　素地ごしらえ</v>
          </cell>
          <cell r="D760" t="str">
            <v>寒冷紗･ﾊﾟﾃ共</v>
          </cell>
          <cell r="E760" t="str">
            <v>ｍ２</v>
          </cell>
          <cell r="H760" t="str">
            <v>ｺ290</v>
          </cell>
          <cell r="I760">
            <v>1270</v>
          </cell>
        </row>
        <row r="761">
          <cell r="B761">
            <v>758</v>
          </cell>
          <cell r="C761" t="str">
            <v>木部　素地ごしらえ</v>
          </cell>
          <cell r="D761" t="str">
            <v>Ａ種　　細幅</v>
          </cell>
          <cell r="E761" t="str">
            <v>ｍ</v>
          </cell>
          <cell r="H761" t="str">
            <v>ｺ298</v>
          </cell>
          <cell r="I761">
            <v>80</v>
          </cell>
        </row>
        <row r="762">
          <cell r="B762">
            <v>759</v>
          </cell>
          <cell r="C762" t="str">
            <v>鉄部　素地ごしらえ</v>
          </cell>
          <cell r="D762" t="str">
            <v>Ｃ種　　細幅</v>
          </cell>
          <cell r="E762" t="str">
            <v>ｍ</v>
          </cell>
          <cell r="H762" t="str">
            <v>ｺ298</v>
          </cell>
          <cell r="I762">
            <v>100</v>
          </cell>
        </row>
        <row r="763">
          <cell r="B763">
            <v>760</v>
          </cell>
          <cell r="C763" t="str">
            <v>亜鉛メッキ面　素地ごしらえ</v>
          </cell>
          <cell r="D763" t="str">
            <v>Ｂ種　　細幅</v>
          </cell>
          <cell r="E763" t="str">
            <v>ｍ</v>
          </cell>
          <cell r="H763" t="str">
            <v>ｺ298</v>
          </cell>
          <cell r="I763">
            <v>140</v>
          </cell>
        </row>
        <row r="764">
          <cell r="B764">
            <v>761</v>
          </cell>
          <cell r="C764" t="str">
            <v>鉛丹さび止ﾍﾟｲﾝﾄ　（鉄面　Ａ種）</v>
          </cell>
          <cell r="D764" t="str">
            <v>１種　現場1回</v>
          </cell>
          <cell r="E764" t="str">
            <v>ｍ２</v>
          </cell>
          <cell r="H764" t="str">
            <v>ｺ290</v>
          </cell>
          <cell r="I764">
            <v>380</v>
          </cell>
        </row>
        <row r="765">
          <cell r="B765">
            <v>762</v>
          </cell>
          <cell r="C765" t="str">
            <v>鉛丹さび止ﾍﾟｲﾝﾄ　（鉄面　Ａ種）</v>
          </cell>
          <cell r="D765" t="str">
            <v>１種　工場1回　現場1回</v>
          </cell>
          <cell r="E765" t="str">
            <v>ｍ２</v>
          </cell>
          <cell r="H765" t="str">
            <v>ｺ290</v>
          </cell>
          <cell r="I765">
            <v>670</v>
          </cell>
        </row>
        <row r="766">
          <cell r="B766">
            <v>763</v>
          </cell>
          <cell r="C766" t="str">
            <v>鉛丹さび止ﾍﾟｲﾝﾄ　（鉄面　Ａ種）</v>
          </cell>
          <cell r="D766" t="str">
            <v>２種　現場1回</v>
          </cell>
          <cell r="E766" t="str">
            <v>ｍ２</v>
          </cell>
          <cell r="H766" t="str">
            <v>ｺ290</v>
          </cell>
          <cell r="I766">
            <v>380</v>
          </cell>
        </row>
        <row r="767">
          <cell r="B767">
            <v>764</v>
          </cell>
          <cell r="C767" t="str">
            <v>鉛丹さび止ﾍﾟｲﾝﾄ　（鉄面　Ａ種）</v>
          </cell>
          <cell r="D767" t="str">
            <v>２種　工場1回　現場1回</v>
          </cell>
          <cell r="E767" t="str">
            <v>ｍ２</v>
          </cell>
          <cell r="H767" t="str">
            <v>ｺ290</v>
          </cell>
          <cell r="I767">
            <v>670</v>
          </cell>
        </row>
        <row r="768">
          <cell r="B768">
            <v>765</v>
          </cell>
          <cell r="C768" t="str">
            <v>鉛系さび止ﾍﾟｲﾝﾄ　（鉄面　Ａ種）</v>
          </cell>
          <cell r="D768" t="str">
            <v>１種　現場1回</v>
          </cell>
          <cell r="E768" t="str">
            <v>ｍ２</v>
          </cell>
          <cell r="H768" t="str">
            <v>ｺ市22</v>
          </cell>
          <cell r="I768">
            <v>420</v>
          </cell>
        </row>
        <row r="769">
          <cell r="B769">
            <v>766</v>
          </cell>
          <cell r="C769" t="str">
            <v>鉛系さび止ﾍﾟｲﾝﾄ　（鉄面　Ａ種）</v>
          </cell>
          <cell r="D769" t="str">
            <v>１種　工場1回　現場1回</v>
          </cell>
          <cell r="E769" t="str">
            <v>ｍ２</v>
          </cell>
          <cell r="H769" t="str">
            <v>ｺ290</v>
          </cell>
          <cell r="I769">
            <v>630</v>
          </cell>
        </row>
        <row r="770">
          <cell r="B770">
            <v>767</v>
          </cell>
          <cell r="C770" t="str">
            <v>鉛系さび止ﾍﾟｲﾝﾄ　（鉄面　Ａ種）</v>
          </cell>
          <cell r="D770" t="str">
            <v>２種　現場1回</v>
          </cell>
          <cell r="E770" t="str">
            <v>ｍ２</v>
          </cell>
          <cell r="H770" t="str">
            <v>ｺ市22</v>
          </cell>
          <cell r="I770">
            <v>300</v>
          </cell>
        </row>
        <row r="771">
          <cell r="B771">
            <v>768</v>
          </cell>
          <cell r="C771" t="str">
            <v>鉛系さび止ﾍﾟｲﾝﾄ　（鉄面　Ａ種）</v>
          </cell>
          <cell r="D771" t="str">
            <v>２種　工場1回　現場1回</v>
          </cell>
          <cell r="E771" t="str">
            <v>ｍ２</v>
          </cell>
          <cell r="H771" t="str">
            <v>ｺ290</v>
          </cell>
          <cell r="I771">
            <v>630</v>
          </cell>
        </row>
        <row r="772">
          <cell r="B772">
            <v>769</v>
          </cell>
          <cell r="C772" t="str">
            <v>鉛丹ｼﾞﾝｸﾛﾒｰﾄさび止ﾍﾟｲﾝﾄ(鉄面)</v>
          </cell>
          <cell r="D772" t="str">
            <v>２種　現場1回</v>
          </cell>
          <cell r="E772" t="str">
            <v>ｍ２</v>
          </cell>
          <cell r="H772" t="str">
            <v>ｺ市22</v>
          </cell>
          <cell r="I772">
            <v>300</v>
          </cell>
        </row>
        <row r="773">
          <cell r="B773">
            <v>770</v>
          </cell>
          <cell r="C773" t="str">
            <v>鉛丹ｼﾞﾝｸﾛﾒｰﾄさび止ﾍﾟｲﾝﾄ(鉄面)</v>
          </cell>
          <cell r="D773" t="str">
            <v>２種　工場1回　現場1回</v>
          </cell>
          <cell r="E773" t="str">
            <v>ｍ２</v>
          </cell>
          <cell r="H773" t="str">
            <v>ｺ290</v>
          </cell>
          <cell r="I773">
            <v>630</v>
          </cell>
        </row>
        <row r="774">
          <cell r="B774">
            <v>771</v>
          </cell>
          <cell r="C774" t="str">
            <v>一般さび止ﾍﾟｲﾝﾄ　（鉄面　Ｂ種）</v>
          </cell>
          <cell r="D774" t="str">
            <v>１種　現場1回</v>
          </cell>
          <cell r="E774" t="str">
            <v>ｍ２</v>
          </cell>
          <cell r="H774" t="str">
            <v>ｺ市22</v>
          </cell>
          <cell r="I774">
            <v>320</v>
          </cell>
        </row>
        <row r="775">
          <cell r="B775">
            <v>772</v>
          </cell>
          <cell r="C775" t="str">
            <v>一般さび止ﾍﾟｲﾝﾄ　（鉄面　Ｂ種）</v>
          </cell>
          <cell r="D775" t="str">
            <v>１種　工場1回　現場1回</v>
          </cell>
          <cell r="E775" t="str">
            <v>ｍ２</v>
          </cell>
          <cell r="H775" t="str">
            <v>ｺ290</v>
          </cell>
          <cell r="I775">
            <v>590</v>
          </cell>
        </row>
        <row r="776">
          <cell r="B776">
            <v>773</v>
          </cell>
          <cell r="C776" t="str">
            <v>鉛丹さび止ﾍﾟｲﾝﾄ　（鉄面　Ａ種）</v>
          </cell>
          <cell r="D776" t="str">
            <v>１種　現場1回　細幅</v>
          </cell>
          <cell r="E776" t="str">
            <v>ｍ</v>
          </cell>
          <cell r="H776" t="str">
            <v>ｺ296</v>
          </cell>
          <cell r="I776">
            <v>150</v>
          </cell>
        </row>
        <row r="777">
          <cell r="B777">
            <v>774</v>
          </cell>
          <cell r="C777" t="str">
            <v>鉛丹さび止ﾍﾟｲﾝﾄ　（鉄面　Ａ種）</v>
          </cell>
          <cell r="D777" t="str">
            <v>２種　現場1回　細幅</v>
          </cell>
          <cell r="E777" t="str">
            <v>ｍ</v>
          </cell>
          <cell r="H777" t="str">
            <v>ｺ296</v>
          </cell>
          <cell r="I777">
            <v>150</v>
          </cell>
        </row>
        <row r="778">
          <cell r="B778">
            <v>775</v>
          </cell>
          <cell r="C778" t="str">
            <v>鉛系さび止ﾍﾟｲﾝﾄ　（鉄面　Ａ種）</v>
          </cell>
          <cell r="D778" t="str">
            <v>１種　現場1回　細幅</v>
          </cell>
          <cell r="E778" t="str">
            <v>ｍ</v>
          </cell>
          <cell r="H778" t="str">
            <v>ｺ296</v>
          </cell>
          <cell r="I778">
            <v>140</v>
          </cell>
        </row>
        <row r="779">
          <cell r="B779">
            <v>776</v>
          </cell>
          <cell r="C779" t="str">
            <v>鉛系さび止ﾍﾟｲﾝﾄ　（鉄面　Ａ種）</v>
          </cell>
          <cell r="D779" t="str">
            <v>２種　現場1回　細幅</v>
          </cell>
          <cell r="E779" t="str">
            <v>ｍ</v>
          </cell>
          <cell r="H779" t="str">
            <v>ｺ296</v>
          </cell>
          <cell r="I779">
            <v>140</v>
          </cell>
        </row>
        <row r="780">
          <cell r="B780">
            <v>777</v>
          </cell>
          <cell r="C780" t="str">
            <v>鉛丹ｼﾞﾝｸﾛﾒｰﾄさび止ﾍﾟｲﾝﾄ(鉄面)</v>
          </cell>
          <cell r="D780" t="str">
            <v>２種　現場1回　細幅</v>
          </cell>
          <cell r="E780" t="str">
            <v>ｍ</v>
          </cell>
          <cell r="H780" t="str">
            <v>ｺ296</v>
          </cell>
          <cell r="I780">
            <v>140</v>
          </cell>
        </row>
        <row r="781">
          <cell r="B781">
            <v>778</v>
          </cell>
          <cell r="C781" t="str">
            <v>一般さび止ﾍﾟｲﾝﾄ　（鉄面　Ｂ種）</v>
          </cell>
          <cell r="D781" t="str">
            <v>１種　現場1回　細幅</v>
          </cell>
          <cell r="E781" t="str">
            <v>ｍ</v>
          </cell>
          <cell r="H781" t="str">
            <v>ｺ296</v>
          </cell>
          <cell r="I781">
            <v>120</v>
          </cell>
        </row>
        <row r="782">
          <cell r="B782">
            <v>779</v>
          </cell>
          <cell r="C782" t="str">
            <v>ｼﾞﾝｸﾛﾒｰﾄさび止ﾍﾟｲﾝﾄ(亜鉛ﾒｯｷ面)</v>
          </cell>
          <cell r="D782" t="str">
            <v>Ａ種　現場1回　細幅</v>
          </cell>
          <cell r="E782" t="str">
            <v>ｍ</v>
          </cell>
          <cell r="H782" t="str">
            <v>ｺ296</v>
          </cell>
          <cell r="I782">
            <v>140</v>
          </cell>
        </row>
        <row r="783">
          <cell r="B783">
            <v>780</v>
          </cell>
          <cell r="C783" t="str">
            <v>ｼﾞﾝｸﾛﾒｰﾄさび止ﾍﾟｲﾝﾄ(亜鉛ﾒｯｷ面)</v>
          </cell>
          <cell r="D783" t="str">
            <v>２種　現場1回　細幅</v>
          </cell>
          <cell r="E783" t="str">
            <v>ｍ</v>
          </cell>
          <cell r="H783" t="str">
            <v>ｺ296</v>
          </cell>
          <cell r="I783">
            <v>160</v>
          </cell>
        </row>
        <row r="784">
          <cell r="B784">
            <v>781</v>
          </cell>
          <cell r="C784" t="str">
            <v>ＳＯＰ　（木部）</v>
          </cell>
          <cell r="D784" t="str">
            <v>耐水形</v>
          </cell>
          <cell r="E784" t="str">
            <v>ｍ２</v>
          </cell>
          <cell r="H784" t="str">
            <v>ｺ292</v>
          </cell>
          <cell r="I784">
            <v>1230</v>
          </cell>
        </row>
        <row r="785">
          <cell r="B785">
            <v>782</v>
          </cell>
          <cell r="C785" t="str">
            <v>ＳＯＰ　（木部）</v>
          </cell>
          <cell r="E785" t="str">
            <v>ｍ２</v>
          </cell>
          <cell r="H785" t="str">
            <v>ｺ292</v>
          </cell>
          <cell r="I785">
            <v>940</v>
          </cell>
        </row>
        <row r="786">
          <cell r="B786">
            <v>783</v>
          </cell>
          <cell r="C786" t="str">
            <v>ＳＯＰ　（鉄部）</v>
          </cell>
          <cell r="D786" t="str">
            <v>Ａ種</v>
          </cell>
          <cell r="E786" t="str">
            <v>ｍ２</v>
          </cell>
          <cell r="H786" t="str">
            <v>ｺ292</v>
          </cell>
          <cell r="I786">
            <v>970</v>
          </cell>
        </row>
        <row r="787">
          <cell r="B787">
            <v>784</v>
          </cell>
          <cell r="C787" t="str">
            <v>ＳＯＰ　（鉄部）</v>
          </cell>
          <cell r="D787" t="str">
            <v>Ｂ種</v>
          </cell>
          <cell r="E787" t="str">
            <v>ｍ２</v>
          </cell>
          <cell r="H787" t="str">
            <v>ｺ市22</v>
          </cell>
          <cell r="I787">
            <v>890</v>
          </cell>
        </row>
        <row r="788">
          <cell r="B788">
            <v>785</v>
          </cell>
          <cell r="C788" t="str">
            <v>ＳＯＰ　（亜鉛ﾒｯｷ面）</v>
          </cell>
          <cell r="E788" t="str">
            <v>ｍ２</v>
          </cell>
          <cell r="H788" t="str">
            <v>ｺ市22</v>
          </cell>
          <cell r="I788">
            <v>890</v>
          </cell>
        </row>
        <row r="789">
          <cell r="B789">
            <v>786</v>
          </cell>
          <cell r="C789" t="str">
            <v>ＥＰ　　（ﾓﾙﾀﾙ）</v>
          </cell>
          <cell r="D789" t="str">
            <v>Ａ種</v>
          </cell>
          <cell r="E789" t="str">
            <v>ｍ２</v>
          </cell>
          <cell r="H789" t="str">
            <v>ｺ292</v>
          </cell>
          <cell r="I789">
            <v>1050</v>
          </cell>
        </row>
        <row r="790">
          <cell r="B790">
            <v>787</v>
          </cell>
          <cell r="C790" t="str">
            <v>ＥＰ　　（ﾎﾞｰﾄﾞ）</v>
          </cell>
          <cell r="D790" t="str">
            <v>Ｂ種</v>
          </cell>
          <cell r="E790" t="str">
            <v>ｍ２</v>
          </cell>
          <cell r="H790" t="str">
            <v>ｺ市22</v>
          </cell>
          <cell r="I790">
            <v>950</v>
          </cell>
        </row>
        <row r="791">
          <cell r="B791">
            <v>788</v>
          </cell>
          <cell r="C791" t="str">
            <v>Ｇ－ＥＰ　（ﾓﾙﾀﾙ）</v>
          </cell>
          <cell r="D791" t="str">
            <v>Ａ種</v>
          </cell>
          <cell r="E791" t="str">
            <v>ｍ２</v>
          </cell>
          <cell r="H791" t="str">
            <v>ｺ292</v>
          </cell>
          <cell r="I791">
            <v>1160</v>
          </cell>
        </row>
        <row r="792">
          <cell r="B792">
            <v>789</v>
          </cell>
          <cell r="C792" t="str">
            <v>Ｇ－ＥＰ　（ﾎﾞｰﾄﾞ）</v>
          </cell>
          <cell r="D792" t="str">
            <v>Ｂ種</v>
          </cell>
          <cell r="E792" t="str">
            <v>ｍ２</v>
          </cell>
          <cell r="H792" t="str">
            <v>ｺ292</v>
          </cell>
          <cell r="I792">
            <v>870</v>
          </cell>
        </row>
        <row r="793">
          <cell r="B793">
            <v>790</v>
          </cell>
          <cell r="C793" t="str">
            <v>Ｔ－ＥＰ　（ﾓﾙﾀﾙ）</v>
          </cell>
          <cell r="D793" t="str">
            <v>Ａ種</v>
          </cell>
          <cell r="E793" t="str">
            <v>ｍ２</v>
          </cell>
          <cell r="H793" t="str">
            <v>ｺ292</v>
          </cell>
          <cell r="I793">
            <v>1370</v>
          </cell>
        </row>
        <row r="794">
          <cell r="B794">
            <v>791</v>
          </cell>
          <cell r="C794" t="str">
            <v>Ｔ－ＥＰ　（ﾎﾞｰﾄﾞ）</v>
          </cell>
          <cell r="D794" t="str">
            <v>Ｂ種</v>
          </cell>
          <cell r="E794" t="str">
            <v>ｍ２</v>
          </cell>
          <cell r="H794" t="str">
            <v>ｺ292</v>
          </cell>
          <cell r="I794">
            <v>1100</v>
          </cell>
        </row>
        <row r="795">
          <cell r="B795">
            <v>792</v>
          </cell>
          <cell r="C795" t="str">
            <v>Ｔ－ＥＰ　（鉄部）</v>
          </cell>
          <cell r="D795" t="str">
            <v>　　</v>
          </cell>
          <cell r="E795" t="str">
            <v>ｍ２</v>
          </cell>
          <cell r="H795" t="str">
            <v>ｺ292</v>
          </cell>
          <cell r="I795">
            <v>1910</v>
          </cell>
        </row>
        <row r="796">
          <cell r="B796">
            <v>793</v>
          </cell>
          <cell r="C796" t="str">
            <v>ＥＰ－Ｍ　（木部）</v>
          </cell>
          <cell r="E796" t="str">
            <v>ｍ２</v>
          </cell>
          <cell r="H796" t="str">
            <v>ｺ292</v>
          </cell>
          <cell r="I796">
            <v>1840</v>
          </cell>
        </row>
        <row r="797">
          <cell r="B797">
            <v>794</v>
          </cell>
          <cell r="C797" t="str">
            <v>ＥＰ－Ｍ　（ﾓﾙﾀﾙ）</v>
          </cell>
          <cell r="E797" t="str">
            <v>ｍ２</v>
          </cell>
          <cell r="H797" t="str">
            <v>ｺ292</v>
          </cell>
          <cell r="I797">
            <v>1550</v>
          </cell>
        </row>
        <row r="798">
          <cell r="B798">
            <v>795</v>
          </cell>
          <cell r="C798" t="str">
            <v>ＥＰ－Ｍ　（ﾎﾞｰﾄﾞ）</v>
          </cell>
          <cell r="E798" t="str">
            <v>ｍ２</v>
          </cell>
          <cell r="H798" t="str">
            <v>ｺ292</v>
          </cell>
          <cell r="I798">
            <v>1550</v>
          </cell>
        </row>
        <row r="799">
          <cell r="B799">
            <v>796</v>
          </cell>
          <cell r="C799" t="str">
            <v>ＥＰ－Ｍ　（亜鉛ﾒｯｷ面）</v>
          </cell>
          <cell r="E799" t="str">
            <v>ｍ２</v>
          </cell>
          <cell r="H799" t="str">
            <v>ｺ292</v>
          </cell>
          <cell r="I799">
            <v>1840</v>
          </cell>
        </row>
        <row r="800">
          <cell r="B800">
            <v>797</v>
          </cell>
          <cell r="C800" t="str">
            <v>ＶＥ　　（ﾓﾙﾀﾙ）</v>
          </cell>
          <cell r="D800" t="str">
            <v>Ａ種</v>
          </cell>
          <cell r="E800" t="str">
            <v>ｍ２</v>
          </cell>
          <cell r="H800" t="str">
            <v>ｺ292</v>
          </cell>
          <cell r="I800">
            <v>1470</v>
          </cell>
        </row>
        <row r="801">
          <cell r="B801">
            <v>798</v>
          </cell>
          <cell r="C801" t="str">
            <v>ＶＥ　　（ﾓﾙﾀﾙ）</v>
          </cell>
          <cell r="D801" t="str">
            <v>Ｂ種</v>
          </cell>
          <cell r="E801" t="str">
            <v>ｍ２</v>
          </cell>
          <cell r="H801" t="str">
            <v>ｺ市22</v>
          </cell>
          <cell r="I801">
            <v>1120</v>
          </cell>
        </row>
        <row r="802">
          <cell r="B802">
            <v>799</v>
          </cell>
          <cell r="C802" t="str">
            <v>ＶＥ　　（亜鉛ﾒｯｷ面）</v>
          </cell>
          <cell r="D802" t="str">
            <v>Ａ種</v>
          </cell>
          <cell r="E802" t="str">
            <v>ｍ２</v>
          </cell>
          <cell r="H802" t="str">
            <v>ｺ292</v>
          </cell>
          <cell r="I802">
            <v>360</v>
          </cell>
        </row>
        <row r="803">
          <cell r="B803">
            <v>800</v>
          </cell>
          <cell r="C803" t="str">
            <v>ＶＥ　　（亜鉛ﾒｯｷ面）</v>
          </cell>
          <cell r="D803" t="str">
            <v>Ｂ種</v>
          </cell>
          <cell r="E803" t="str">
            <v>ｍ２</v>
          </cell>
          <cell r="H803" t="str">
            <v>ｺ292</v>
          </cell>
          <cell r="I803">
            <v>1380</v>
          </cell>
        </row>
        <row r="804">
          <cell r="B804">
            <v>801</v>
          </cell>
          <cell r="C804" t="str">
            <v>ＡＥ　　（ﾓﾙﾀﾙ）</v>
          </cell>
          <cell r="D804" t="str">
            <v>Ａ種</v>
          </cell>
          <cell r="E804" t="str">
            <v>ｍ２</v>
          </cell>
          <cell r="H804" t="str">
            <v>ｺ292</v>
          </cell>
          <cell r="I804">
            <v>1840</v>
          </cell>
        </row>
        <row r="805">
          <cell r="B805">
            <v>802</v>
          </cell>
          <cell r="C805" t="str">
            <v>ＡＥ　　（ﾓﾙﾀﾙ）</v>
          </cell>
          <cell r="D805" t="str">
            <v>Ｂ種</v>
          </cell>
          <cell r="E805" t="str">
            <v>ｍ２</v>
          </cell>
          <cell r="H805" t="str">
            <v>ｺ292</v>
          </cell>
          <cell r="I805">
            <v>1270</v>
          </cell>
        </row>
        <row r="806">
          <cell r="B806">
            <v>803</v>
          </cell>
          <cell r="C806" t="str">
            <v>ＡＥ　　（亜鉛ﾒｯｷ面）</v>
          </cell>
          <cell r="D806" t="str">
            <v>　　</v>
          </cell>
          <cell r="E806" t="str">
            <v>ｍ２</v>
          </cell>
          <cell r="H806" t="str">
            <v>ｺ292</v>
          </cell>
          <cell r="I806">
            <v>1460</v>
          </cell>
        </row>
        <row r="807">
          <cell r="B807">
            <v>804</v>
          </cell>
          <cell r="C807" t="str">
            <v>ＦＥ　　（木部）</v>
          </cell>
          <cell r="D807" t="str">
            <v>Ａ種</v>
          </cell>
          <cell r="E807" t="str">
            <v>ｍ２</v>
          </cell>
          <cell r="H807" t="str">
            <v>ｺ292</v>
          </cell>
          <cell r="I807">
            <v>2650</v>
          </cell>
        </row>
        <row r="808">
          <cell r="B808">
            <v>805</v>
          </cell>
          <cell r="C808" t="str">
            <v>ＦＥ　　（木部）</v>
          </cell>
          <cell r="D808" t="str">
            <v>Ｂ種</v>
          </cell>
          <cell r="E808" t="str">
            <v>ｍ２</v>
          </cell>
          <cell r="H808" t="str">
            <v>ｺ292</v>
          </cell>
          <cell r="I808">
            <v>1740</v>
          </cell>
        </row>
        <row r="809">
          <cell r="B809">
            <v>806</v>
          </cell>
          <cell r="C809" t="str">
            <v>ＦＥ　　（鉄部）</v>
          </cell>
          <cell r="D809" t="str">
            <v>Ａ種</v>
          </cell>
          <cell r="E809" t="str">
            <v>ｍ２</v>
          </cell>
          <cell r="H809" t="str">
            <v>ｺ292</v>
          </cell>
          <cell r="I809">
            <v>2470</v>
          </cell>
        </row>
        <row r="810">
          <cell r="B810">
            <v>807</v>
          </cell>
          <cell r="C810" t="str">
            <v>ＦＥ　　（鉄部）</v>
          </cell>
          <cell r="D810" t="str">
            <v>Ｂ種</v>
          </cell>
          <cell r="E810" t="str">
            <v>ｍ２</v>
          </cell>
          <cell r="H810" t="str">
            <v>ｺ292</v>
          </cell>
          <cell r="I810">
            <v>1460</v>
          </cell>
        </row>
        <row r="811">
          <cell r="B811">
            <v>808</v>
          </cell>
          <cell r="C811" t="str">
            <v>ＣＬ　　（木部）</v>
          </cell>
          <cell r="D811" t="str">
            <v>Ａ種</v>
          </cell>
          <cell r="E811" t="str">
            <v>ｍ２</v>
          </cell>
          <cell r="H811" t="str">
            <v>ｺ292</v>
          </cell>
          <cell r="I811">
            <v>2290</v>
          </cell>
        </row>
        <row r="812">
          <cell r="B812">
            <v>809</v>
          </cell>
          <cell r="C812" t="str">
            <v>ＣＬ　　（木部）</v>
          </cell>
          <cell r="D812" t="str">
            <v>Ｂ種</v>
          </cell>
          <cell r="E812" t="str">
            <v>ｍ２</v>
          </cell>
          <cell r="H812" t="str">
            <v>ｺ市22</v>
          </cell>
          <cell r="I812">
            <v>1370</v>
          </cell>
        </row>
        <row r="813">
          <cell r="B813">
            <v>810</v>
          </cell>
          <cell r="C813" t="str">
            <v>ＦＣ　　（木部）</v>
          </cell>
          <cell r="E813" t="str">
            <v>ｍ２</v>
          </cell>
          <cell r="H813" t="str">
            <v>ｺ294</v>
          </cell>
          <cell r="I813">
            <v>1000</v>
          </cell>
        </row>
        <row r="814">
          <cell r="B814">
            <v>811</v>
          </cell>
          <cell r="C814" t="str">
            <v>ＯＳ　　（木部）</v>
          </cell>
          <cell r="E814" t="str">
            <v>ｍ２</v>
          </cell>
          <cell r="H814" t="str">
            <v>ｺ市22</v>
          </cell>
          <cell r="I814">
            <v>780</v>
          </cell>
        </row>
        <row r="815">
          <cell r="B815">
            <v>812</v>
          </cell>
          <cell r="C815" t="str">
            <v>ＯＳＶ　（木部）</v>
          </cell>
          <cell r="E815" t="str">
            <v>ｍ２</v>
          </cell>
          <cell r="H815" t="str">
            <v>ｺ294</v>
          </cell>
          <cell r="I815">
            <v>1000</v>
          </cell>
        </row>
        <row r="816">
          <cell r="B816">
            <v>813</v>
          </cell>
          <cell r="C816" t="str">
            <v>ＳＣＬ　（家具）</v>
          </cell>
          <cell r="E816" t="str">
            <v>ｍ２</v>
          </cell>
          <cell r="H816" t="str">
            <v>　</v>
          </cell>
          <cell r="I816" t="str">
            <v>　</v>
          </cell>
        </row>
        <row r="817">
          <cell r="B817">
            <v>814</v>
          </cell>
          <cell r="C817" t="str">
            <v>防腐剤　（木部）</v>
          </cell>
          <cell r="E817" t="str">
            <v>ｍ２</v>
          </cell>
          <cell r="H817" t="str">
            <v>ｺ294</v>
          </cell>
          <cell r="I817">
            <v>360</v>
          </cell>
        </row>
        <row r="818">
          <cell r="B818">
            <v>815</v>
          </cell>
          <cell r="C818" t="str">
            <v>防腐防虫ｽﾃｲﾝ　（木部）</v>
          </cell>
          <cell r="E818" t="str">
            <v>ｍ２</v>
          </cell>
          <cell r="H818" t="str">
            <v>ｺ294</v>
          </cell>
          <cell r="I818">
            <v>910</v>
          </cell>
        </row>
        <row r="819">
          <cell r="B819">
            <v>816</v>
          </cell>
          <cell r="C819" t="str">
            <v>ﾌｯ素樹脂ｴﾅﾒﾙＦＵＥ　（鉄部）</v>
          </cell>
          <cell r="E819" t="str">
            <v>ｍ２</v>
          </cell>
          <cell r="H819" t="str">
            <v>ｺ市22</v>
          </cell>
          <cell r="I819">
            <v>2100</v>
          </cell>
        </row>
        <row r="820">
          <cell r="B820">
            <v>817</v>
          </cell>
          <cell r="C820" t="str">
            <v>ﾌｯ素樹脂ｴﾅﾒﾙＦＵＥ　（亜鉛ﾒｯｷ面）</v>
          </cell>
          <cell r="E820" t="str">
            <v>ｍ２</v>
          </cell>
          <cell r="H820" t="str">
            <v>ｺ市22</v>
          </cell>
          <cell r="I820">
            <v>2290</v>
          </cell>
        </row>
        <row r="821">
          <cell r="B821">
            <v>818</v>
          </cell>
          <cell r="C821" t="str">
            <v>ﾌｯ素樹脂ｴﾅﾒﾙＦＵＥ　（ｺﾝｸﾘｰﾄ･成形板）</v>
          </cell>
          <cell r="E821" t="str">
            <v>ｍ２</v>
          </cell>
          <cell r="H821" t="str">
            <v>ｺ296</v>
          </cell>
          <cell r="I821">
            <v>2850</v>
          </cell>
        </row>
        <row r="822">
          <cell r="B822">
            <v>819</v>
          </cell>
          <cell r="C822" t="str">
            <v>ＳＯＰ　（木部）　　細幅</v>
          </cell>
          <cell r="E822" t="str">
            <v>ｍ</v>
          </cell>
          <cell r="H822" t="str">
            <v>ｺ市22</v>
          </cell>
          <cell r="I822">
            <v>430</v>
          </cell>
        </row>
        <row r="823">
          <cell r="B823">
            <v>820</v>
          </cell>
          <cell r="C823" t="str">
            <v>ＳＯＰ　（鉄部）　　細幅</v>
          </cell>
          <cell r="D823" t="str">
            <v>Ａ種</v>
          </cell>
          <cell r="E823" t="str">
            <v>ｍ</v>
          </cell>
          <cell r="H823" t="str">
            <v>ｺ298</v>
          </cell>
          <cell r="I823" t="str">
            <v>　</v>
          </cell>
        </row>
        <row r="824">
          <cell r="B824">
            <v>821</v>
          </cell>
          <cell r="C824" t="str">
            <v>ＳＯＰ　（鉄部）　　細幅</v>
          </cell>
          <cell r="D824" t="str">
            <v>Ｂ種</v>
          </cell>
          <cell r="E824" t="str">
            <v>ｍ</v>
          </cell>
          <cell r="H824" t="str">
            <v>ｺ市22</v>
          </cell>
          <cell r="I824">
            <v>470</v>
          </cell>
        </row>
        <row r="825">
          <cell r="B825">
            <v>822</v>
          </cell>
          <cell r="C825" t="str">
            <v>ＥＰ　　（ﾓﾙﾀﾙ）　　細幅</v>
          </cell>
          <cell r="D825" t="str">
            <v>Ａ種</v>
          </cell>
          <cell r="E825" t="str">
            <v>ｍ</v>
          </cell>
          <cell r="H825" t="str">
            <v>ｺ298</v>
          </cell>
          <cell r="I825">
            <v>290</v>
          </cell>
        </row>
        <row r="826">
          <cell r="B826">
            <v>823</v>
          </cell>
          <cell r="C826" t="str">
            <v>ＥＰ　　（ﾎﾞｰﾄﾞ）　　細幅</v>
          </cell>
          <cell r="D826" t="str">
            <v>Ｂ種</v>
          </cell>
          <cell r="E826" t="str">
            <v>ｍ</v>
          </cell>
          <cell r="H826" t="str">
            <v>ｺ298</v>
          </cell>
          <cell r="I826">
            <v>200</v>
          </cell>
        </row>
        <row r="827">
          <cell r="B827">
            <v>824</v>
          </cell>
          <cell r="C827" t="str">
            <v>ＥＰ－Ｍ　（木部）　　細幅</v>
          </cell>
          <cell r="E827" t="str">
            <v>ｍ</v>
          </cell>
          <cell r="H827" t="str">
            <v>ｺ298</v>
          </cell>
          <cell r="I827">
            <v>510</v>
          </cell>
        </row>
        <row r="828">
          <cell r="B828">
            <v>825</v>
          </cell>
          <cell r="C828" t="str">
            <v>ＦＥ　　（木部）　　細幅</v>
          </cell>
          <cell r="D828" t="str">
            <v>Ａ種</v>
          </cell>
          <cell r="E828" t="str">
            <v>ｍ</v>
          </cell>
          <cell r="H828" t="str">
            <v>ｺ298</v>
          </cell>
          <cell r="I828">
            <v>480</v>
          </cell>
        </row>
        <row r="829">
          <cell r="B829">
            <v>826</v>
          </cell>
          <cell r="C829" t="str">
            <v>ＦＥ　　（木部）　　細幅</v>
          </cell>
          <cell r="D829" t="str">
            <v>Ｂ種</v>
          </cell>
          <cell r="E829" t="str">
            <v>ｍ</v>
          </cell>
          <cell r="H829" t="str">
            <v>ｺ298</v>
          </cell>
          <cell r="I829">
            <v>400</v>
          </cell>
        </row>
        <row r="830">
          <cell r="B830">
            <v>827</v>
          </cell>
          <cell r="C830" t="str">
            <v>ＦＥ　　（鉄部）　　細幅</v>
          </cell>
          <cell r="D830" t="str">
            <v>Ａ種</v>
          </cell>
          <cell r="E830" t="str">
            <v>ｍ</v>
          </cell>
          <cell r="H830" t="str">
            <v>ｺ298</v>
          </cell>
          <cell r="I830">
            <v>690</v>
          </cell>
        </row>
        <row r="831">
          <cell r="B831">
            <v>828</v>
          </cell>
          <cell r="C831" t="str">
            <v>ＦＥ　　（鉄部）　　細幅</v>
          </cell>
          <cell r="D831" t="str">
            <v>Ｂ種</v>
          </cell>
          <cell r="E831" t="str">
            <v>ｍ</v>
          </cell>
          <cell r="H831" t="str">
            <v>ｺ298</v>
          </cell>
          <cell r="I831">
            <v>400</v>
          </cell>
        </row>
        <row r="832">
          <cell r="B832">
            <v>831</v>
          </cell>
          <cell r="C832" t="str">
            <v>ＣＬ　　（木部）　　細幅</v>
          </cell>
          <cell r="D832" t="str">
            <v>Ａ種</v>
          </cell>
          <cell r="E832" t="str">
            <v>ｍ</v>
          </cell>
          <cell r="H832" t="str">
            <v>ｺ298</v>
          </cell>
          <cell r="I832" t="str">
            <v>　　</v>
          </cell>
        </row>
        <row r="833">
          <cell r="B833">
            <v>832</v>
          </cell>
          <cell r="C833" t="str">
            <v>ＣＬ　　（木部）　　細幅</v>
          </cell>
          <cell r="D833" t="str">
            <v>Ｂ種</v>
          </cell>
          <cell r="E833" t="str">
            <v>ｍ</v>
          </cell>
          <cell r="H833" t="str">
            <v>ｺ298</v>
          </cell>
          <cell r="I833">
            <v>460</v>
          </cell>
        </row>
        <row r="834">
          <cell r="B834">
            <v>833</v>
          </cell>
          <cell r="C834" t="str">
            <v>ＦＣ　　（木部）　　細幅</v>
          </cell>
          <cell r="E834" t="str">
            <v>ｍ</v>
          </cell>
          <cell r="H834" t="str">
            <v>ｺ298</v>
          </cell>
          <cell r="I834">
            <v>300</v>
          </cell>
        </row>
        <row r="835">
          <cell r="B835">
            <v>834</v>
          </cell>
          <cell r="C835" t="str">
            <v>ＯＳＶ　（木部）　　細幅</v>
          </cell>
          <cell r="E835" t="str">
            <v>ｍ</v>
          </cell>
          <cell r="H835" t="str">
            <v>ｺ298</v>
          </cell>
          <cell r="I835">
            <v>270</v>
          </cell>
        </row>
        <row r="836">
          <cell r="B836">
            <v>835</v>
          </cell>
          <cell r="C836" t="str">
            <v>ＳＣＬ　（木部）　　細幅</v>
          </cell>
          <cell r="E836" t="str">
            <v>ｍ</v>
          </cell>
        </row>
        <row r="837">
          <cell r="B837">
            <v>836</v>
          </cell>
          <cell r="C837" t="str">
            <v>防腐剤　（木部）　　細幅</v>
          </cell>
          <cell r="E837" t="str">
            <v>ｍ</v>
          </cell>
          <cell r="H837" t="str">
            <v>ｺ298</v>
          </cell>
          <cell r="I837">
            <v>120</v>
          </cell>
        </row>
        <row r="838">
          <cell r="B838">
            <v>837</v>
          </cell>
          <cell r="C838" t="str">
            <v>防腐防虫ｽﾃｲﾝ　（木部）　細幅</v>
          </cell>
          <cell r="E838" t="str">
            <v>ｍ</v>
          </cell>
          <cell r="H838" t="str">
            <v>ｺ298</v>
          </cell>
          <cell r="I838">
            <v>360</v>
          </cell>
        </row>
        <row r="839">
          <cell r="B839">
            <v>838</v>
          </cell>
          <cell r="C839" t="str">
            <v>ＳＯＰ　（鋼建）</v>
          </cell>
          <cell r="D839" t="str">
            <v>2回塗</v>
          </cell>
          <cell r="E839" t="str">
            <v>ｍ２</v>
          </cell>
          <cell r="H839" t="str">
            <v>ｺ300</v>
          </cell>
          <cell r="I839">
            <v>850</v>
          </cell>
        </row>
        <row r="840">
          <cell r="B840">
            <v>839</v>
          </cell>
          <cell r="C840" t="str">
            <v>ＳＯＰ　（鋼建）</v>
          </cell>
          <cell r="D840" t="str">
            <v>3回塗</v>
          </cell>
          <cell r="E840" t="str">
            <v>ｍ２</v>
          </cell>
          <cell r="H840" t="str">
            <v>ｺ300</v>
          </cell>
          <cell r="I840">
            <v>1080</v>
          </cell>
        </row>
        <row r="841">
          <cell r="B841">
            <v>840</v>
          </cell>
          <cell r="C841" t="str">
            <v>ＳＯＰ　（鋼建）</v>
          </cell>
          <cell r="D841" t="str">
            <v>（改修）</v>
          </cell>
          <cell r="E841" t="str">
            <v>ｍ２</v>
          </cell>
          <cell r="H841" t="str">
            <v>ｾﾀ414</v>
          </cell>
          <cell r="I841">
            <v>1130</v>
          </cell>
        </row>
        <row r="842">
          <cell r="B842">
            <v>841</v>
          </cell>
          <cell r="C842" t="str">
            <v>ＳＯＰ　（木建）</v>
          </cell>
          <cell r="D842" t="str">
            <v>2回塗</v>
          </cell>
          <cell r="E842" t="str">
            <v>ｍ２</v>
          </cell>
          <cell r="H842" t="str">
            <v>ｺ300</v>
          </cell>
          <cell r="I842">
            <v>850</v>
          </cell>
        </row>
        <row r="843">
          <cell r="B843">
            <v>842</v>
          </cell>
          <cell r="C843" t="str">
            <v>ＳＯＰ　（木建）</v>
          </cell>
          <cell r="D843" t="str">
            <v>3回塗</v>
          </cell>
          <cell r="E843" t="str">
            <v>ｍ２</v>
          </cell>
          <cell r="H843" t="str">
            <v>ｺ300</v>
          </cell>
          <cell r="I843">
            <v>1080</v>
          </cell>
        </row>
        <row r="844">
          <cell r="B844">
            <v>843</v>
          </cell>
          <cell r="C844" t="str">
            <v>ＳＯＰ　（木建）</v>
          </cell>
          <cell r="D844" t="str">
            <v>（改修）</v>
          </cell>
          <cell r="E844" t="str">
            <v>ｍ２</v>
          </cell>
          <cell r="H844" t="str">
            <v>ｾﾀ414</v>
          </cell>
          <cell r="I844">
            <v>1480</v>
          </cell>
        </row>
        <row r="845">
          <cell r="B845">
            <v>844</v>
          </cell>
        </row>
        <row r="846">
          <cell r="B846">
            <v>845</v>
          </cell>
        </row>
        <row r="847">
          <cell r="B847">
            <v>846</v>
          </cell>
          <cell r="C847" t="str">
            <v>　小　　　　計</v>
          </cell>
        </row>
        <row r="848">
          <cell r="B848">
            <v>847</v>
          </cell>
          <cell r="C848" t="str">
            <v>内装工事</v>
          </cell>
        </row>
        <row r="849">
          <cell r="B849">
            <v>848</v>
          </cell>
          <cell r="C849" t="str">
            <v>ﾌﾛｰﾘﾝｸﾞﾎﾞｰﾄﾞ　ｱ)15　木製根太</v>
          </cell>
          <cell r="D849" t="str">
            <v>普通張り　　なら</v>
          </cell>
          <cell r="E849" t="str">
            <v>ｍ２</v>
          </cell>
          <cell r="H849" t="str">
            <v>ｺ318</v>
          </cell>
          <cell r="I849">
            <v>6700</v>
          </cell>
        </row>
        <row r="850">
          <cell r="B850">
            <v>849</v>
          </cell>
          <cell r="C850" t="str">
            <v>ﾌﾛｰﾘﾝｸﾞﾎﾞｰﾄﾞ　ｱ)15　木製根太</v>
          </cell>
          <cell r="D850" t="str">
            <v>普通張り　　かばさくら</v>
          </cell>
          <cell r="E850" t="str">
            <v>ｍ２</v>
          </cell>
          <cell r="H850" t="str">
            <v>ｺ318</v>
          </cell>
          <cell r="I850">
            <v>6200</v>
          </cell>
        </row>
        <row r="851">
          <cell r="B851">
            <v>850</v>
          </cell>
          <cell r="C851" t="str">
            <v>ﾌﾛｰﾘﾝｸﾞﾎﾞｰﾄﾞ　ｱ)15　木製根太</v>
          </cell>
          <cell r="D851" t="str">
            <v>普通張り　　ぶな</v>
          </cell>
          <cell r="E851" t="str">
            <v>ｍ２</v>
          </cell>
          <cell r="H851" t="str">
            <v>ｺ318</v>
          </cell>
          <cell r="I851">
            <v>6100</v>
          </cell>
        </row>
        <row r="852">
          <cell r="B852">
            <v>851</v>
          </cell>
          <cell r="C852" t="str">
            <v>ﾌﾛｰﾘﾝｸﾞﾎﾞｰﾄﾞ　ｱ)15　木製根太</v>
          </cell>
          <cell r="D852" t="str">
            <v>普通張り　　いたやかえで</v>
          </cell>
          <cell r="E852" t="str">
            <v>ｍ２</v>
          </cell>
          <cell r="H852" t="str">
            <v>ｺ318</v>
          </cell>
          <cell r="I852">
            <v>6100</v>
          </cell>
        </row>
        <row r="853">
          <cell r="B853">
            <v>852</v>
          </cell>
          <cell r="C853" t="str">
            <v>ﾌﾛｰﾘﾝｸﾞﾎﾞｰﾄﾞ　ｱ)18　木製根太</v>
          </cell>
          <cell r="D853" t="str">
            <v>特殊張り　　なら</v>
          </cell>
          <cell r="E853" t="str">
            <v>ｍ２</v>
          </cell>
          <cell r="H853" t="str">
            <v>ｺ318</v>
          </cell>
          <cell r="I853">
            <v>7200</v>
          </cell>
        </row>
        <row r="854">
          <cell r="B854">
            <v>853</v>
          </cell>
          <cell r="C854" t="str">
            <v>ﾌﾛｰﾘﾝｸﾞﾎﾞｰﾄﾞ　ｱ)18　木製根太</v>
          </cell>
          <cell r="D854" t="str">
            <v>特殊張り　　かばさくら</v>
          </cell>
          <cell r="E854" t="str">
            <v>ｍ２</v>
          </cell>
          <cell r="H854" t="str">
            <v>ｺ318</v>
          </cell>
          <cell r="I854">
            <v>6600</v>
          </cell>
        </row>
        <row r="855">
          <cell r="B855">
            <v>854</v>
          </cell>
          <cell r="C855" t="str">
            <v>ﾌﾛｰﾘﾝｸﾞﾎﾞｰﾄﾞ　ｱ)18　木製根太</v>
          </cell>
          <cell r="D855" t="str">
            <v>特殊張り　　ぶな</v>
          </cell>
          <cell r="E855" t="str">
            <v>ｍ２</v>
          </cell>
          <cell r="H855" t="str">
            <v>ｺ318</v>
          </cell>
          <cell r="I855">
            <v>6600</v>
          </cell>
        </row>
        <row r="856">
          <cell r="B856">
            <v>855</v>
          </cell>
          <cell r="C856" t="str">
            <v>ﾌﾛｰﾘﾝｸﾞﾎﾞｰﾄﾞ　ｱ)18　木製根太</v>
          </cell>
          <cell r="D856" t="str">
            <v>特殊張り　　いたやかえで</v>
          </cell>
          <cell r="E856" t="str">
            <v>ｍ２</v>
          </cell>
          <cell r="H856" t="str">
            <v>ｺ318</v>
          </cell>
          <cell r="I856">
            <v>6600</v>
          </cell>
        </row>
        <row r="857">
          <cell r="B857">
            <v>856</v>
          </cell>
          <cell r="C857" t="str">
            <v>ﾌﾛｰﾘﾝｸﾞﾎﾞｰﾄﾞ　ｱ)18　鋼製根太</v>
          </cell>
          <cell r="D857" t="str">
            <v>特殊張り　　なら</v>
          </cell>
          <cell r="E857" t="str">
            <v>ｍ２</v>
          </cell>
          <cell r="H857" t="str">
            <v>ｺ318</v>
          </cell>
          <cell r="I857">
            <v>7500</v>
          </cell>
        </row>
        <row r="858">
          <cell r="B858">
            <v>857</v>
          </cell>
          <cell r="C858" t="str">
            <v>ﾌﾛｰﾘﾝｸﾞﾎﾞｰﾄﾞ　ｱ)18　鋼製根太</v>
          </cell>
          <cell r="D858" t="str">
            <v>特殊張り　　かばさくら</v>
          </cell>
          <cell r="E858" t="str">
            <v>ｍ２</v>
          </cell>
          <cell r="H858" t="str">
            <v>ｺ318</v>
          </cell>
          <cell r="I858">
            <v>6900</v>
          </cell>
        </row>
        <row r="859">
          <cell r="B859">
            <v>858</v>
          </cell>
          <cell r="C859" t="str">
            <v>ﾌﾛｰﾘﾝｸﾞﾎﾞｰﾄﾞ　ｱ)18　鋼製根太</v>
          </cell>
          <cell r="D859" t="str">
            <v>特殊張り　　ぶな</v>
          </cell>
          <cell r="E859" t="str">
            <v>ｍ２</v>
          </cell>
          <cell r="H859" t="str">
            <v>ｺ318</v>
          </cell>
          <cell r="I859">
            <v>6800</v>
          </cell>
        </row>
        <row r="860">
          <cell r="B860">
            <v>859</v>
          </cell>
          <cell r="C860" t="str">
            <v>ﾌﾛｰﾘﾝｸﾞﾎﾞｰﾄﾞ　ｱ)18　鋼製根太</v>
          </cell>
          <cell r="D860" t="str">
            <v>特殊張り　　いたやかえで</v>
          </cell>
          <cell r="E860" t="str">
            <v>ｍ２</v>
          </cell>
          <cell r="H860" t="str">
            <v>ｺ318</v>
          </cell>
          <cell r="I860">
            <v>6800</v>
          </cell>
        </row>
        <row r="861">
          <cell r="B861">
            <v>860</v>
          </cell>
          <cell r="C861" t="str">
            <v>ﾌﾛｰﾘﾝｸﾞﾌﾞﾛｯｸ　ｱ)15　接着工法</v>
          </cell>
          <cell r="D861" t="str">
            <v>　　　　　　なら</v>
          </cell>
          <cell r="E861" t="str">
            <v>ｍ２</v>
          </cell>
          <cell r="H861" t="str">
            <v>ｺ318</v>
          </cell>
          <cell r="I861">
            <v>7600</v>
          </cell>
        </row>
        <row r="862">
          <cell r="B862">
            <v>861</v>
          </cell>
          <cell r="C862" t="str">
            <v>ﾌﾛｰﾘﾝｸﾞﾌﾞﾛｯｸ　ｱ)15　接着工法</v>
          </cell>
          <cell r="D862" t="str">
            <v>　　　　　　かばさくら</v>
          </cell>
          <cell r="E862" t="str">
            <v>ｍ２</v>
          </cell>
          <cell r="H862" t="str">
            <v>ｺ318</v>
          </cell>
          <cell r="I862">
            <v>7100</v>
          </cell>
        </row>
        <row r="863">
          <cell r="B863">
            <v>862</v>
          </cell>
          <cell r="C863" t="str">
            <v>ﾌﾛｰﾘﾝｸﾞﾌﾞﾛｯｸ　ｱ)15　接着工法</v>
          </cell>
          <cell r="D863" t="str">
            <v>　　　　　　ぶな</v>
          </cell>
          <cell r="E863" t="str">
            <v>ｍ２</v>
          </cell>
          <cell r="H863" t="str">
            <v>ｺ318</v>
          </cell>
          <cell r="I863">
            <v>6900</v>
          </cell>
        </row>
        <row r="864">
          <cell r="B864">
            <v>863</v>
          </cell>
          <cell r="C864" t="str">
            <v>ﾌﾛｰﾘﾝｸﾞﾌﾞﾛｯｸ　ｱ)15　接着工法</v>
          </cell>
          <cell r="D864" t="str">
            <v>　　　　　　いたやかえで</v>
          </cell>
          <cell r="E864" t="str">
            <v>ｍ２</v>
          </cell>
          <cell r="H864" t="str">
            <v>ｺ318</v>
          </cell>
          <cell r="I864">
            <v>6900</v>
          </cell>
        </row>
        <row r="865">
          <cell r="B865">
            <v>864</v>
          </cell>
          <cell r="C865" t="str">
            <v>ポリウレタン樹脂塗装</v>
          </cell>
          <cell r="E865" t="str">
            <v>ｍ２</v>
          </cell>
          <cell r="H865" t="str">
            <v>ｺ318</v>
          </cell>
          <cell r="I865">
            <v>1000</v>
          </cell>
        </row>
        <row r="866">
          <cell r="B866">
            <v>865</v>
          </cell>
          <cell r="C866" t="str">
            <v>ワックス塗装</v>
          </cell>
          <cell r="E866" t="str">
            <v>ｍ２</v>
          </cell>
          <cell r="H866" t="str">
            <v>ｺ318</v>
          </cell>
          <cell r="I866">
            <v>500</v>
          </cell>
        </row>
        <row r="867">
          <cell r="B867">
            <v>866</v>
          </cell>
          <cell r="C867" t="str">
            <v>半硬質ｺﾝﾎﾟｼﾞｼｮﾝﾋﾞﾆﾙ床ﾀｲﾙ　ｱ)2</v>
          </cell>
          <cell r="E867" t="str">
            <v>ｍ２</v>
          </cell>
          <cell r="H867" t="str">
            <v>ｺ322</v>
          </cell>
          <cell r="I867">
            <v>1550</v>
          </cell>
        </row>
        <row r="868">
          <cell r="B868">
            <v>867</v>
          </cell>
          <cell r="C868" t="str">
            <v>ｴﾝﾎﾞｽﾋﾞﾆﾙ床ﾀｲﾙ　　　ｱ)2</v>
          </cell>
          <cell r="E868" t="str">
            <v>ｍ２</v>
          </cell>
          <cell r="H868" t="str">
            <v>ｺ322</v>
          </cell>
          <cell r="I868">
            <v>2070</v>
          </cell>
        </row>
        <row r="869">
          <cell r="B869">
            <v>868</v>
          </cell>
          <cell r="C869" t="str">
            <v>ｴﾝﾎﾞｽﾋﾞﾆﾙ床ﾀｲﾙ　　　ｱ)2.5</v>
          </cell>
          <cell r="E869" t="str">
            <v>ｍ２</v>
          </cell>
          <cell r="H869" t="str">
            <v>ｺ322</v>
          </cell>
          <cell r="I869">
            <v>2300</v>
          </cell>
        </row>
        <row r="870">
          <cell r="B870">
            <v>869</v>
          </cell>
          <cell r="C870" t="str">
            <v>長尺塩ビシート　　　ｱ)2.0</v>
          </cell>
          <cell r="D870" t="str">
            <v>ﾌﾟﾚｰﾝ</v>
          </cell>
          <cell r="E870" t="str">
            <v>ｍ２</v>
          </cell>
          <cell r="H870" t="str">
            <v>ｺ324</v>
          </cell>
          <cell r="I870">
            <v>2500</v>
          </cell>
        </row>
        <row r="871">
          <cell r="B871">
            <v>870</v>
          </cell>
          <cell r="C871" t="str">
            <v>長尺塩ビシート　　　ｱ)2.0</v>
          </cell>
          <cell r="D871" t="str">
            <v>ﾏｰﾌﾞﾙ</v>
          </cell>
          <cell r="E871" t="str">
            <v>ｍ２</v>
          </cell>
          <cell r="H871" t="str">
            <v>ｺ324</v>
          </cell>
          <cell r="I871">
            <v>2600</v>
          </cell>
        </row>
        <row r="872">
          <cell r="B872">
            <v>871</v>
          </cell>
          <cell r="C872" t="str">
            <v>長尺塩ビシート　　　ｱ)2.5</v>
          </cell>
          <cell r="D872" t="str">
            <v>ﾌﾟﾚｰﾝ</v>
          </cell>
          <cell r="E872" t="str">
            <v>ｍ２</v>
          </cell>
          <cell r="H872" t="str">
            <v>ｺ324</v>
          </cell>
          <cell r="I872">
            <v>2700</v>
          </cell>
        </row>
        <row r="873">
          <cell r="B873">
            <v>872</v>
          </cell>
          <cell r="C873" t="str">
            <v>長尺塩ビシート　　　ｱ)2.5</v>
          </cell>
          <cell r="D873" t="str">
            <v>ﾏｰﾌﾞﾙ</v>
          </cell>
          <cell r="E873" t="str">
            <v>ｍ２</v>
          </cell>
          <cell r="H873" t="str">
            <v>ｺ324</v>
          </cell>
          <cell r="I873">
            <v>2900</v>
          </cell>
        </row>
        <row r="874">
          <cell r="B874">
            <v>873</v>
          </cell>
          <cell r="C874" t="str">
            <v>長尺塩ビシート　　　ｱ)2.8</v>
          </cell>
          <cell r="D874" t="str">
            <v>　　　　　　　　</v>
          </cell>
          <cell r="E874" t="str">
            <v>ｍ２</v>
          </cell>
          <cell r="H874" t="str">
            <v>ｺ324</v>
          </cell>
          <cell r="I874">
            <v>3850</v>
          </cell>
        </row>
        <row r="875">
          <cell r="B875">
            <v>874</v>
          </cell>
          <cell r="C875" t="str">
            <v>長尺塩ビシート　　　ｱ)3.5</v>
          </cell>
          <cell r="D875" t="str">
            <v>　　</v>
          </cell>
          <cell r="E875" t="str">
            <v>ｍ２</v>
          </cell>
          <cell r="H875" t="str">
            <v>ｺ324</v>
          </cell>
          <cell r="I875">
            <v>4850</v>
          </cell>
        </row>
        <row r="876">
          <cell r="B876">
            <v>875</v>
          </cell>
          <cell r="C876" t="str">
            <v>長尺塩ビシート　　　ｱ)3.8</v>
          </cell>
          <cell r="D876" t="str">
            <v>　　</v>
          </cell>
          <cell r="E876" t="str">
            <v>ｍ２</v>
          </cell>
          <cell r="H876" t="str">
            <v>ｺ324</v>
          </cell>
          <cell r="I876">
            <v>4950</v>
          </cell>
        </row>
        <row r="877">
          <cell r="B877">
            <v>876</v>
          </cell>
          <cell r="C877" t="str">
            <v>防滑床シート　　　ｱ)2.5</v>
          </cell>
          <cell r="E877" t="str">
            <v>ｍ２</v>
          </cell>
          <cell r="H877" t="str">
            <v>ｺ324</v>
          </cell>
          <cell r="I877">
            <v>4200</v>
          </cell>
        </row>
        <row r="878">
          <cell r="B878">
            <v>877</v>
          </cell>
          <cell r="C878" t="str">
            <v>タイルカーペット敷き</v>
          </cell>
          <cell r="E878" t="str">
            <v>ｍ２</v>
          </cell>
        </row>
        <row r="879">
          <cell r="B879">
            <v>878</v>
          </cell>
          <cell r="C879" t="str">
            <v>カーペット敷き</v>
          </cell>
          <cell r="E879" t="str">
            <v>ｍ２</v>
          </cell>
        </row>
        <row r="880">
          <cell r="B880">
            <v>879</v>
          </cell>
          <cell r="C880" t="str">
            <v>ソフト巾木</v>
          </cell>
          <cell r="D880" t="str">
            <v>H=60</v>
          </cell>
          <cell r="E880" t="str">
            <v>ｍ</v>
          </cell>
          <cell r="H880" t="str">
            <v>ｺ326</v>
          </cell>
          <cell r="I880">
            <v>390</v>
          </cell>
        </row>
        <row r="881">
          <cell r="B881">
            <v>880</v>
          </cell>
          <cell r="C881" t="str">
            <v>ソフト巾木</v>
          </cell>
          <cell r="D881" t="str">
            <v>H=75</v>
          </cell>
          <cell r="E881" t="str">
            <v>ｍ</v>
          </cell>
          <cell r="H881" t="str">
            <v>ｺ326</v>
          </cell>
          <cell r="I881">
            <v>410</v>
          </cell>
        </row>
        <row r="882">
          <cell r="B882">
            <v>881</v>
          </cell>
          <cell r="C882" t="str">
            <v>ソフト巾木</v>
          </cell>
          <cell r="D882" t="str">
            <v>H=100</v>
          </cell>
          <cell r="E882" t="str">
            <v>ｍ</v>
          </cell>
          <cell r="H882" t="str">
            <v>ｺ326</v>
          </cell>
          <cell r="I882">
            <v>450</v>
          </cell>
        </row>
        <row r="883">
          <cell r="B883">
            <v>882</v>
          </cell>
          <cell r="C883" t="str">
            <v>ソフト巾木</v>
          </cell>
          <cell r="D883" t="str">
            <v>H=300</v>
          </cell>
          <cell r="E883" t="str">
            <v>ｍ</v>
          </cell>
          <cell r="H883" t="str">
            <v>　</v>
          </cell>
          <cell r="I883" t="str">
            <v>　</v>
          </cell>
        </row>
        <row r="884">
          <cell r="B884">
            <v>883</v>
          </cell>
          <cell r="C884" t="str">
            <v>ササラ巾木</v>
          </cell>
          <cell r="E884" t="str">
            <v>ｍ</v>
          </cell>
          <cell r="H884" t="str">
            <v>ｺ326</v>
          </cell>
          <cell r="I884">
            <v>1800</v>
          </cell>
        </row>
        <row r="885">
          <cell r="B885">
            <v>884</v>
          </cell>
          <cell r="C885" t="str">
            <v>畳敷き</v>
          </cell>
          <cell r="E885" t="str">
            <v>枚</v>
          </cell>
        </row>
        <row r="886">
          <cell r="B886">
            <v>885</v>
          </cell>
          <cell r="C886" t="str">
            <v>畳敷き</v>
          </cell>
          <cell r="D886" t="str">
            <v>半畳</v>
          </cell>
          <cell r="E886" t="str">
            <v>枚</v>
          </cell>
        </row>
        <row r="887">
          <cell r="B887">
            <v>886</v>
          </cell>
          <cell r="C887" t="str">
            <v>ﾎﾟﾘｽﾁﾚﾝｻﾝﾄﾞ畳敷き</v>
          </cell>
          <cell r="E887" t="str">
            <v>枚</v>
          </cell>
          <cell r="H887" t="str">
            <v>ｺ330</v>
          </cell>
          <cell r="I887">
            <v>8830</v>
          </cell>
        </row>
        <row r="888">
          <cell r="B888">
            <v>887</v>
          </cell>
          <cell r="C888" t="str">
            <v>ネダフォーム</v>
          </cell>
          <cell r="D888" t="str">
            <v>厚33･40･50</v>
          </cell>
          <cell r="E888" t="str">
            <v>ｍ２</v>
          </cell>
          <cell r="H888" t="str">
            <v>ｺ330</v>
          </cell>
          <cell r="I888">
            <v>4700</v>
          </cell>
        </row>
        <row r="889">
          <cell r="B889">
            <v>888</v>
          </cell>
          <cell r="C889" t="str">
            <v>ネダフォーム</v>
          </cell>
          <cell r="D889" t="str">
            <v>厚65･80</v>
          </cell>
          <cell r="E889" t="str">
            <v>ｍ２</v>
          </cell>
          <cell r="H889" t="str">
            <v>ｺ330</v>
          </cell>
          <cell r="I889">
            <v>4800</v>
          </cell>
        </row>
        <row r="890">
          <cell r="B890">
            <v>889</v>
          </cell>
          <cell r="C890" t="str">
            <v>ネダフォーム</v>
          </cell>
          <cell r="D890" t="str">
            <v>厚95</v>
          </cell>
          <cell r="E890" t="str">
            <v>ｍ２</v>
          </cell>
          <cell r="H890" t="str">
            <v>ｺ330</v>
          </cell>
          <cell r="I890">
            <v>5100</v>
          </cell>
        </row>
        <row r="891">
          <cell r="B891">
            <v>890</v>
          </cell>
          <cell r="C891" t="str">
            <v>フリーフロアー</v>
          </cell>
          <cell r="D891" t="str">
            <v>ＳＳ</v>
          </cell>
          <cell r="E891" t="str">
            <v>ｍ２</v>
          </cell>
          <cell r="H891" t="str">
            <v>ｺ330</v>
          </cell>
          <cell r="I891">
            <v>7000</v>
          </cell>
        </row>
        <row r="892">
          <cell r="B892">
            <v>891</v>
          </cell>
          <cell r="C892" t="str">
            <v>フリーフロアー</v>
          </cell>
          <cell r="D892" t="str">
            <v>ＳＳ－５０</v>
          </cell>
          <cell r="E892" t="str">
            <v>ｍ２</v>
          </cell>
          <cell r="H892" t="str">
            <v>ｺ330</v>
          </cell>
          <cell r="I892">
            <v>7300</v>
          </cell>
        </row>
        <row r="893">
          <cell r="B893">
            <v>892</v>
          </cell>
          <cell r="C893" t="str">
            <v>フリーフロアー</v>
          </cell>
          <cell r="D893" t="str">
            <v>Ｋ　44～229</v>
          </cell>
          <cell r="E893" t="str">
            <v>ｍ２</v>
          </cell>
          <cell r="H893" t="str">
            <v>ｺ330</v>
          </cell>
          <cell r="I893">
            <v>7900</v>
          </cell>
        </row>
        <row r="894">
          <cell r="B894">
            <v>893</v>
          </cell>
          <cell r="C894" t="str">
            <v>フリーフロアー</v>
          </cell>
          <cell r="D894" t="str">
            <v>Ｋ　220～621</v>
          </cell>
          <cell r="E894" t="str">
            <v>ｍ２</v>
          </cell>
          <cell r="H894" t="str">
            <v>ｺ330</v>
          </cell>
          <cell r="I894">
            <v>10000</v>
          </cell>
        </row>
        <row r="895">
          <cell r="B895">
            <v>894</v>
          </cell>
          <cell r="C895" t="str">
            <v>フリーフロアー</v>
          </cell>
          <cell r="D895" t="str">
            <v>ＫＳＳ－１５　55～240</v>
          </cell>
          <cell r="E895" t="str">
            <v>ｍ２</v>
          </cell>
          <cell r="H895" t="str">
            <v>ｺ330</v>
          </cell>
          <cell r="I895">
            <v>7200</v>
          </cell>
        </row>
        <row r="896">
          <cell r="B896">
            <v>895</v>
          </cell>
          <cell r="C896" t="str">
            <v>フリーフロアー</v>
          </cell>
          <cell r="D896" t="str">
            <v>ＫＳＳ－１５　230～565</v>
          </cell>
          <cell r="E896" t="str">
            <v>ｍ２</v>
          </cell>
          <cell r="H896" t="str">
            <v>ｺ330</v>
          </cell>
          <cell r="I896">
            <v>9500</v>
          </cell>
        </row>
        <row r="897">
          <cell r="B897">
            <v>896</v>
          </cell>
          <cell r="C897" t="str">
            <v>フリーアクセスフロアー</v>
          </cell>
          <cell r="E897" t="str">
            <v>ｍ２</v>
          </cell>
        </row>
        <row r="898">
          <cell r="B898">
            <v>897</v>
          </cell>
          <cell r="C898" t="str">
            <v>壁　石膏ﾎﾞｰﾄﾞ　　ｱ)9.5+12.5</v>
          </cell>
          <cell r="E898" t="str">
            <v>ｍ２</v>
          </cell>
          <cell r="H898" t="str">
            <v>ｺ350</v>
          </cell>
          <cell r="I898">
            <v>1910</v>
          </cell>
        </row>
        <row r="899">
          <cell r="B899">
            <v>898</v>
          </cell>
          <cell r="C899" t="str">
            <v>壁　石膏ﾎﾞｰﾄﾞ　　ｱ)12.5</v>
          </cell>
          <cell r="D899" t="str">
            <v>　　</v>
          </cell>
          <cell r="E899" t="str">
            <v>ｍ２</v>
          </cell>
          <cell r="H899" t="str">
            <v>ｺ350</v>
          </cell>
          <cell r="I899">
            <v>1010</v>
          </cell>
        </row>
        <row r="900">
          <cell r="B900">
            <v>899</v>
          </cell>
          <cell r="C900" t="str">
            <v>壁　石膏ﾎﾞｰﾄﾞ　　ｱ)15</v>
          </cell>
          <cell r="D900" t="str">
            <v>　</v>
          </cell>
          <cell r="E900" t="str">
            <v>ｍ２</v>
          </cell>
          <cell r="H900" t="str">
            <v>ｺ350</v>
          </cell>
          <cell r="I900">
            <v>1490</v>
          </cell>
        </row>
        <row r="901">
          <cell r="B901">
            <v>900</v>
          </cell>
          <cell r="C901" t="str">
            <v>壁　石膏ﾎﾞｰﾄﾞ　　ｱ)9.5</v>
          </cell>
          <cell r="D901" t="str">
            <v>　</v>
          </cell>
          <cell r="E901" t="str">
            <v>ｍ２</v>
          </cell>
          <cell r="H901" t="str">
            <v>ｺ350</v>
          </cell>
          <cell r="I901">
            <v>990</v>
          </cell>
        </row>
        <row r="902">
          <cell r="B902">
            <v>901</v>
          </cell>
          <cell r="C902" t="str">
            <v>壁　石膏ﾎﾞｰﾄﾞ　　ｱ)12.5+12.5</v>
          </cell>
          <cell r="D902" t="str">
            <v>　</v>
          </cell>
          <cell r="E902" t="str">
            <v>ｍ２</v>
          </cell>
          <cell r="H902" t="str">
            <v>ｺ350</v>
          </cell>
          <cell r="I902">
            <v>2240</v>
          </cell>
        </row>
        <row r="903">
          <cell r="B903">
            <v>902</v>
          </cell>
          <cell r="C903" t="str">
            <v>壁　石膏ﾎﾞｰﾄﾞ　　ｱ)9.5+12.5</v>
          </cell>
          <cell r="D903" t="str">
            <v>ＧＬ工法</v>
          </cell>
          <cell r="E903" t="str">
            <v>ｍ２</v>
          </cell>
          <cell r="H903" t="str">
            <v>ｺ350</v>
          </cell>
          <cell r="I903">
            <v>2450</v>
          </cell>
        </row>
        <row r="904">
          <cell r="B904">
            <v>903</v>
          </cell>
          <cell r="C904" t="str">
            <v>壁　石膏ﾎﾞｰﾄﾞ　　ｱ)12.5+12.5</v>
          </cell>
          <cell r="D904" t="str">
            <v>ＧＬ工法</v>
          </cell>
          <cell r="E904" t="str">
            <v>ｍ２</v>
          </cell>
          <cell r="H904" t="str">
            <v>ｺ350</v>
          </cell>
          <cell r="I904">
            <v>2540</v>
          </cell>
        </row>
        <row r="905">
          <cell r="B905">
            <v>904</v>
          </cell>
          <cell r="C905" t="str">
            <v>化粧石膏ボード　ｱ)9.5</v>
          </cell>
          <cell r="D905" t="str">
            <v>準不燃</v>
          </cell>
          <cell r="E905" t="str">
            <v>ｍ２</v>
          </cell>
          <cell r="H905" t="str">
            <v>ｺ350</v>
          </cell>
          <cell r="I905">
            <v>1210</v>
          </cell>
        </row>
        <row r="906">
          <cell r="B906">
            <v>905</v>
          </cell>
          <cell r="C906" t="str">
            <v>化粧杉柾石膏ボード　ｱ)9.5</v>
          </cell>
          <cell r="E906" t="str">
            <v>ｍ２</v>
          </cell>
          <cell r="H906" t="str">
            <v>ｺ350</v>
          </cell>
          <cell r="I906">
            <v>3810</v>
          </cell>
        </row>
        <row r="907">
          <cell r="B907">
            <v>906</v>
          </cell>
          <cell r="C907" t="str">
            <v>特殊吸音石膏ﾎﾞｰﾄﾞ　ｱ)9.5</v>
          </cell>
          <cell r="E907" t="str">
            <v>ｍ２</v>
          </cell>
          <cell r="H907" t="str">
            <v>ｺ350</v>
          </cell>
          <cell r="I907">
            <v>1650</v>
          </cell>
        </row>
        <row r="908">
          <cell r="B908">
            <v>907</v>
          </cell>
          <cell r="C908" t="str">
            <v>大平板　ｱ)5</v>
          </cell>
          <cell r="D908" t="str">
            <v>突き付け張り</v>
          </cell>
          <cell r="E908" t="str">
            <v>ｍ２</v>
          </cell>
          <cell r="H908" t="str">
            <v>ｺ352</v>
          </cell>
          <cell r="I908">
            <v>1940</v>
          </cell>
        </row>
        <row r="909">
          <cell r="B909">
            <v>908</v>
          </cell>
          <cell r="C909" t="str">
            <v>大平板　ｱ)6</v>
          </cell>
          <cell r="D909" t="str">
            <v>突き付け張り</v>
          </cell>
          <cell r="E909" t="str">
            <v>ｍ２</v>
          </cell>
          <cell r="H909" t="str">
            <v>ｺ352</v>
          </cell>
          <cell r="I909">
            <v>2210</v>
          </cell>
        </row>
        <row r="910">
          <cell r="B910">
            <v>909</v>
          </cell>
          <cell r="C910" t="str">
            <v>大平板　ｱ)5</v>
          </cell>
          <cell r="D910" t="str">
            <v>目透かし張り</v>
          </cell>
          <cell r="E910" t="str">
            <v>ｍ２</v>
          </cell>
          <cell r="H910" t="str">
            <v>ｺ352</v>
          </cell>
          <cell r="I910">
            <v>2120</v>
          </cell>
        </row>
        <row r="911">
          <cell r="B911">
            <v>910</v>
          </cell>
          <cell r="C911" t="str">
            <v>大平板　ｱ)6</v>
          </cell>
          <cell r="D911" t="str">
            <v>目透かし張り</v>
          </cell>
          <cell r="E911" t="str">
            <v>ｍ２</v>
          </cell>
          <cell r="H911" t="str">
            <v>ｺ352</v>
          </cell>
          <cell r="I911">
            <v>2390</v>
          </cell>
        </row>
        <row r="912">
          <cell r="B912">
            <v>911</v>
          </cell>
          <cell r="C912" t="str">
            <v>けい酸カルシウム板　ｱ)6</v>
          </cell>
          <cell r="D912" t="str">
            <v>突き付け張り</v>
          </cell>
          <cell r="E912" t="str">
            <v>ｍ２</v>
          </cell>
          <cell r="H912" t="str">
            <v>ｺ352</v>
          </cell>
          <cell r="I912">
            <v>1930</v>
          </cell>
        </row>
        <row r="913">
          <cell r="B913">
            <v>912</v>
          </cell>
          <cell r="C913" t="str">
            <v>けい酸カルシウム板　ｱ)8</v>
          </cell>
          <cell r="D913" t="str">
            <v>突き付け張り</v>
          </cell>
          <cell r="E913" t="str">
            <v>ｍ２</v>
          </cell>
          <cell r="H913" t="str">
            <v>ｺ352</v>
          </cell>
          <cell r="I913">
            <v>2300</v>
          </cell>
        </row>
        <row r="914">
          <cell r="B914">
            <v>913</v>
          </cell>
          <cell r="C914" t="str">
            <v>けい酸カルシウム板　ｱ)10</v>
          </cell>
          <cell r="D914" t="str">
            <v>突き付け張り</v>
          </cell>
          <cell r="E914" t="str">
            <v>ｍ２</v>
          </cell>
          <cell r="H914" t="str">
            <v>ｺ352</v>
          </cell>
          <cell r="I914">
            <v>2900</v>
          </cell>
        </row>
        <row r="915">
          <cell r="B915">
            <v>914</v>
          </cell>
          <cell r="C915" t="str">
            <v>けい酸カルシウム板　ｱ)12</v>
          </cell>
          <cell r="D915" t="str">
            <v>突き付け張り</v>
          </cell>
          <cell r="E915" t="str">
            <v>ｍ２</v>
          </cell>
          <cell r="H915" t="str">
            <v>ｺ352</v>
          </cell>
          <cell r="I915">
            <v>3220</v>
          </cell>
        </row>
        <row r="916">
          <cell r="B916">
            <v>915</v>
          </cell>
          <cell r="C916" t="str">
            <v>けい酸カルシウム板　ｱ)6</v>
          </cell>
          <cell r="D916" t="str">
            <v>目透かし張り</v>
          </cell>
          <cell r="E916" t="str">
            <v>ｍ２</v>
          </cell>
          <cell r="H916" t="str">
            <v>ｺ352</v>
          </cell>
          <cell r="I916">
            <v>2070</v>
          </cell>
        </row>
        <row r="917">
          <cell r="B917">
            <v>916</v>
          </cell>
          <cell r="C917" t="str">
            <v>けい酸カルシウム板　ｱ)8</v>
          </cell>
          <cell r="D917" t="str">
            <v>目透かし張り</v>
          </cell>
          <cell r="E917" t="str">
            <v>ｍ２</v>
          </cell>
          <cell r="H917" t="str">
            <v>ｺ352</v>
          </cell>
          <cell r="I917">
            <v>2430</v>
          </cell>
        </row>
        <row r="918">
          <cell r="B918">
            <v>917</v>
          </cell>
          <cell r="C918" t="str">
            <v>けい酸カルシウム板　ｱ)10</v>
          </cell>
          <cell r="D918" t="str">
            <v>目透かし張り</v>
          </cell>
          <cell r="E918" t="str">
            <v>ｍ２</v>
          </cell>
          <cell r="H918" t="str">
            <v>ｺ352</v>
          </cell>
          <cell r="I918">
            <v>3020</v>
          </cell>
        </row>
        <row r="919">
          <cell r="B919">
            <v>918</v>
          </cell>
          <cell r="C919" t="str">
            <v>けい酸カルシウム板　ｱ)12</v>
          </cell>
          <cell r="D919" t="str">
            <v>目透かし張り</v>
          </cell>
          <cell r="E919" t="str">
            <v>ｍ２</v>
          </cell>
          <cell r="H919" t="str">
            <v>ｺ352</v>
          </cell>
          <cell r="I919">
            <v>3340</v>
          </cell>
        </row>
        <row r="920">
          <cell r="B920">
            <v>919</v>
          </cell>
          <cell r="C920" t="str">
            <v>化粧けい酸カルシウム板　ｱ)4</v>
          </cell>
          <cell r="D920" t="str">
            <v>突き付け張り</v>
          </cell>
          <cell r="E920" t="str">
            <v>ｍ２</v>
          </cell>
          <cell r="H920" t="str">
            <v>ｺ352</v>
          </cell>
          <cell r="I920">
            <v>8290</v>
          </cell>
        </row>
        <row r="921">
          <cell r="B921">
            <v>920</v>
          </cell>
          <cell r="C921" t="str">
            <v>化粧けい酸カルシウム板　ｱ)5</v>
          </cell>
          <cell r="D921" t="str">
            <v>突き付け張り</v>
          </cell>
          <cell r="E921" t="str">
            <v>ｍ２</v>
          </cell>
          <cell r="H921" t="str">
            <v>ｺ352</v>
          </cell>
          <cell r="I921">
            <v>7370</v>
          </cell>
        </row>
        <row r="922">
          <cell r="B922">
            <v>921</v>
          </cell>
          <cell r="C922" t="str">
            <v>化粧けい酸カルシウム板　ｱ)4</v>
          </cell>
          <cell r="D922" t="str">
            <v>目透かし張り</v>
          </cell>
          <cell r="E922" t="str">
            <v>ｍ２</v>
          </cell>
          <cell r="H922" t="str">
            <v>ｺ352</v>
          </cell>
          <cell r="I922">
            <v>8570</v>
          </cell>
        </row>
        <row r="923">
          <cell r="B923">
            <v>922</v>
          </cell>
          <cell r="C923" t="str">
            <v>化粧けい酸カルシウム板　ｱ)5</v>
          </cell>
          <cell r="D923" t="str">
            <v>目透かし張り</v>
          </cell>
          <cell r="E923" t="str">
            <v>ｍ２</v>
          </cell>
          <cell r="H923" t="str">
            <v>ｺ352</v>
          </cell>
          <cell r="I923">
            <v>7650</v>
          </cell>
        </row>
        <row r="924">
          <cell r="B924">
            <v>923</v>
          </cell>
          <cell r="C924" t="str">
            <v>耐火壁　１時間耐火</v>
          </cell>
          <cell r="D924" t="str">
            <v>石膏ﾎﾞｰﾄﾞ</v>
          </cell>
          <cell r="E924" t="str">
            <v>ｍ２</v>
          </cell>
          <cell r="H924" t="str">
            <v>ｺ352</v>
          </cell>
          <cell r="I924">
            <v>9300</v>
          </cell>
        </row>
        <row r="925">
          <cell r="B925">
            <v>924</v>
          </cell>
          <cell r="C925" t="str">
            <v>耐火壁　１時間耐火</v>
          </cell>
          <cell r="D925" t="str">
            <v>けいｶﾙ板</v>
          </cell>
          <cell r="E925" t="str">
            <v>ｍ２</v>
          </cell>
          <cell r="H925" t="str">
            <v>ｺ352</v>
          </cell>
          <cell r="I925">
            <v>11600</v>
          </cell>
        </row>
        <row r="926">
          <cell r="B926">
            <v>925</v>
          </cell>
          <cell r="C926" t="str">
            <v>耐火壁　２時間耐火</v>
          </cell>
          <cell r="D926" t="str">
            <v>石膏ﾎﾞｰﾄﾞ</v>
          </cell>
          <cell r="E926" t="str">
            <v>ｍ２</v>
          </cell>
          <cell r="H926" t="str">
            <v>ｺ352</v>
          </cell>
          <cell r="I926">
            <v>11600</v>
          </cell>
        </row>
        <row r="927">
          <cell r="B927">
            <v>926</v>
          </cell>
          <cell r="C927" t="str">
            <v>耐火壁　２時間耐火</v>
          </cell>
          <cell r="D927" t="str">
            <v>けいｶﾙ板</v>
          </cell>
          <cell r="E927" t="str">
            <v>ｍ２</v>
          </cell>
          <cell r="H927" t="str">
            <v>ｺ352</v>
          </cell>
          <cell r="I927">
            <v>14100</v>
          </cell>
        </row>
        <row r="928">
          <cell r="B928">
            <v>927</v>
          </cell>
          <cell r="C928" t="str">
            <v>壁グラスウールボード張り　ｱ)25</v>
          </cell>
          <cell r="D928" t="str">
            <v>ｶﾞﾗｽｸﾛｽ押え</v>
          </cell>
          <cell r="E928" t="str">
            <v>ｍ２</v>
          </cell>
          <cell r="H928" t="str">
            <v>ｺ354</v>
          </cell>
          <cell r="I928">
            <v>2630</v>
          </cell>
        </row>
        <row r="929">
          <cell r="B929">
            <v>928</v>
          </cell>
          <cell r="C929" t="str">
            <v>壁グラスウールボード張り　ｱ)50</v>
          </cell>
          <cell r="D929" t="str">
            <v>ｶﾞﾗｽｸﾛｽ押え</v>
          </cell>
          <cell r="E929" t="str">
            <v>ｍ２</v>
          </cell>
          <cell r="H929" t="str">
            <v>ｺ354</v>
          </cell>
          <cell r="I929">
            <v>3190</v>
          </cell>
        </row>
        <row r="930">
          <cell r="B930">
            <v>929</v>
          </cell>
          <cell r="C930" t="str">
            <v>壁　ビニールクロス張り</v>
          </cell>
          <cell r="D930" t="str">
            <v>無地</v>
          </cell>
          <cell r="E930" t="str">
            <v>ｍ２</v>
          </cell>
        </row>
        <row r="931">
          <cell r="B931">
            <v>930</v>
          </cell>
          <cell r="C931" t="str">
            <v>壁　ビニールクロス張り</v>
          </cell>
          <cell r="D931" t="str">
            <v>柄物</v>
          </cell>
          <cell r="E931" t="str">
            <v>ｍ２</v>
          </cell>
        </row>
        <row r="932">
          <cell r="B932">
            <v>931</v>
          </cell>
          <cell r="C932" t="str">
            <v>壁　クロス張り</v>
          </cell>
          <cell r="D932" t="str">
            <v>上品</v>
          </cell>
          <cell r="E932" t="str">
            <v>ｍ２</v>
          </cell>
        </row>
        <row r="933">
          <cell r="B933">
            <v>932</v>
          </cell>
          <cell r="C933" t="str">
            <v>壁　クロス張り</v>
          </cell>
          <cell r="D933" t="str">
            <v>並品</v>
          </cell>
          <cell r="E933" t="str">
            <v>ｍ２</v>
          </cell>
        </row>
        <row r="934">
          <cell r="B934">
            <v>933</v>
          </cell>
          <cell r="C934" t="str">
            <v>天井　石膏ﾎﾞｰﾄﾞ　　ｱ)12.5</v>
          </cell>
          <cell r="D934" t="str">
            <v>　　</v>
          </cell>
          <cell r="E934" t="str">
            <v>ｍ２</v>
          </cell>
          <cell r="H934" t="str">
            <v>ｺ350</v>
          </cell>
          <cell r="I934">
            <v>1010</v>
          </cell>
        </row>
        <row r="935">
          <cell r="B935">
            <v>934</v>
          </cell>
          <cell r="C935" t="str">
            <v>天井　ビニールクロス張り</v>
          </cell>
          <cell r="D935" t="str">
            <v>無地</v>
          </cell>
          <cell r="E935" t="str">
            <v>ｍ２</v>
          </cell>
        </row>
        <row r="936">
          <cell r="B936">
            <v>935</v>
          </cell>
          <cell r="C936" t="str">
            <v>天井　ビニールクロス張り</v>
          </cell>
          <cell r="D936" t="str">
            <v>柄物</v>
          </cell>
          <cell r="E936" t="str">
            <v>ｍ２</v>
          </cell>
        </row>
        <row r="937">
          <cell r="B937">
            <v>936</v>
          </cell>
          <cell r="C937" t="str">
            <v>天井　クロス張り</v>
          </cell>
          <cell r="D937" t="str">
            <v>上品</v>
          </cell>
          <cell r="E937" t="str">
            <v>ｍ２</v>
          </cell>
        </row>
        <row r="938">
          <cell r="B938">
            <v>937</v>
          </cell>
          <cell r="C938" t="str">
            <v>天井　クロス張り</v>
          </cell>
          <cell r="D938" t="str">
            <v>並品</v>
          </cell>
          <cell r="E938" t="str">
            <v>ｍ２</v>
          </cell>
        </row>
        <row r="939">
          <cell r="B939">
            <v>938</v>
          </cell>
          <cell r="C939" t="str">
            <v>ﾛｯｸｳｰﾙ化粧吸音板張り　ｱ)9</v>
          </cell>
          <cell r="D939" t="str">
            <v>　　　　　　　捨て張り</v>
          </cell>
          <cell r="E939" t="str">
            <v>ｍ２</v>
          </cell>
          <cell r="H939" t="str">
            <v>ｺ354</v>
          </cell>
          <cell r="I939">
            <v>2530</v>
          </cell>
        </row>
        <row r="940">
          <cell r="B940">
            <v>939</v>
          </cell>
          <cell r="C940" t="str">
            <v>ﾛｯｸｳｰﾙ化粧吸音板張り　ｱ)12</v>
          </cell>
          <cell r="D940" t="str">
            <v>　　　　　　　捨て張り</v>
          </cell>
          <cell r="E940" t="str">
            <v>ｍ２</v>
          </cell>
          <cell r="H940" t="str">
            <v>ｺ354</v>
          </cell>
          <cell r="I940">
            <v>2680</v>
          </cell>
        </row>
        <row r="941">
          <cell r="B941">
            <v>940</v>
          </cell>
          <cell r="C941" t="str">
            <v>ﾛｯｸｳｰﾙ化粧吸音板張り　ｱ)12</v>
          </cell>
          <cell r="D941" t="str">
            <v>ｷｭｰﾌﾞ　　　　捨て張り</v>
          </cell>
          <cell r="E941" t="str">
            <v>ｍ２</v>
          </cell>
          <cell r="H941" t="str">
            <v>ｺ354</v>
          </cell>
          <cell r="I941">
            <v>3950</v>
          </cell>
        </row>
        <row r="942">
          <cell r="B942">
            <v>941</v>
          </cell>
          <cell r="C942" t="str">
            <v>ﾛｯｸｳｰﾙ化粧吸音板張り　ｱ)12</v>
          </cell>
          <cell r="D942" t="str">
            <v>軒天ｷｭｰﾌﾞ　　捨て張り</v>
          </cell>
          <cell r="E942" t="str">
            <v>ｍ２</v>
          </cell>
          <cell r="H942" t="str">
            <v>ｺ354</v>
          </cell>
          <cell r="I942">
            <v>5450</v>
          </cell>
        </row>
        <row r="943">
          <cell r="B943">
            <v>942</v>
          </cell>
          <cell r="C943" t="str">
            <v>ﾛｯｸｳｰﾙ化粧吸音板張り　ｱ)15</v>
          </cell>
          <cell r="D943" t="str">
            <v>ｷｭｰﾌﾞ　　　　捨て張り</v>
          </cell>
          <cell r="E943" t="str">
            <v>ｍ２</v>
          </cell>
          <cell r="H943" t="str">
            <v>ｺ354</v>
          </cell>
          <cell r="I943">
            <v>4790</v>
          </cell>
        </row>
        <row r="944">
          <cell r="B944">
            <v>943</v>
          </cell>
          <cell r="C944" t="str">
            <v>ﾛｯｸｳｰﾙ化粧吸音板張り　ｱ)19</v>
          </cell>
          <cell r="D944" t="str">
            <v>ｷｭｰﾌﾞ　　　　捨て張り</v>
          </cell>
          <cell r="E944" t="str">
            <v>ｍ２</v>
          </cell>
          <cell r="H944" t="str">
            <v>ｺ354</v>
          </cell>
          <cell r="I944">
            <v>6110</v>
          </cell>
        </row>
        <row r="945">
          <cell r="B945">
            <v>944</v>
          </cell>
          <cell r="C945" t="str">
            <v>ﾛｯｸｳｰﾙ化粧吸音板張り　ｱ)9</v>
          </cell>
          <cell r="D945" t="str">
            <v>　　　　　　　直張り</v>
          </cell>
          <cell r="E945" t="str">
            <v>ｍ２</v>
          </cell>
          <cell r="H945" t="str">
            <v>ｺ354</v>
          </cell>
          <cell r="I945">
            <v>2110</v>
          </cell>
        </row>
        <row r="946">
          <cell r="B946">
            <v>945</v>
          </cell>
          <cell r="C946" t="str">
            <v>ﾛｯｸｳｰﾙ化粧吸音板張り　ｱ)12</v>
          </cell>
          <cell r="D946" t="str">
            <v>　　　　　　　直張り</v>
          </cell>
          <cell r="E946" t="str">
            <v>ｍ２</v>
          </cell>
          <cell r="H946" t="str">
            <v>ｺ354</v>
          </cell>
          <cell r="I946">
            <v>2250</v>
          </cell>
        </row>
        <row r="947">
          <cell r="B947">
            <v>946</v>
          </cell>
          <cell r="C947" t="str">
            <v>天井　浴室用硬質成形板</v>
          </cell>
          <cell r="D947" t="str">
            <v>準不燃</v>
          </cell>
          <cell r="E947" t="str">
            <v>ｍ２</v>
          </cell>
          <cell r="H947" t="str">
            <v>ｺ354</v>
          </cell>
          <cell r="I947">
            <v>12690</v>
          </cell>
        </row>
        <row r="948">
          <cell r="B948">
            <v>947</v>
          </cell>
          <cell r="C948" t="str">
            <v>廻り縁　　ｱﾙﾐ</v>
          </cell>
          <cell r="D948" t="str">
            <v>突付け</v>
          </cell>
          <cell r="E948" t="str">
            <v>ｍ</v>
          </cell>
          <cell r="H948" t="str">
            <v>ｺ356</v>
          </cell>
          <cell r="I948">
            <v>830</v>
          </cell>
        </row>
        <row r="949">
          <cell r="B949">
            <v>948</v>
          </cell>
          <cell r="C949" t="str">
            <v>廻り縁　　ｱﾙﾐ</v>
          </cell>
          <cell r="D949" t="str">
            <v>目透かし</v>
          </cell>
          <cell r="E949" t="str">
            <v>ｍ</v>
          </cell>
          <cell r="H949" t="str">
            <v>ｺ356</v>
          </cell>
          <cell r="I949">
            <v>930</v>
          </cell>
        </row>
        <row r="950">
          <cell r="B950">
            <v>949</v>
          </cell>
          <cell r="C950" t="str">
            <v>廻り縁　　塩ビ</v>
          </cell>
          <cell r="D950" t="str">
            <v>突付け</v>
          </cell>
          <cell r="E950" t="str">
            <v>ｍ</v>
          </cell>
          <cell r="H950" t="str">
            <v>ｺ356</v>
          </cell>
          <cell r="I950">
            <v>410</v>
          </cell>
        </row>
        <row r="951">
          <cell r="B951">
            <v>950</v>
          </cell>
          <cell r="C951" t="str">
            <v>廻り縁　　塩ビ</v>
          </cell>
          <cell r="D951" t="str">
            <v>目透かし</v>
          </cell>
          <cell r="E951" t="str">
            <v>ｍ</v>
          </cell>
          <cell r="H951" t="str">
            <v>ｺ356</v>
          </cell>
          <cell r="I951">
            <v>530</v>
          </cell>
        </row>
        <row r="952">
          <cell r="B952">
            <v>951</v>
          </cell>
          <cell r="C952" t="str">
            <v>下がり壁見切り　　ｱﾙﾐ</v>
          </cell>
          <cell r="E952" t="str">
            <v>ｍ</v>
          </cell>
          <cell r="H952" t="str">
            <v>ｺ356</v>
          </cell>
          <cell r="I952">
            <v>1270</v>
          </cell>
        </row>
        <row r="953">
          <cell r="B953">
            <v>952</v>
          </cell>
          <cell r="C953" t="str">
            <v>下がり壁見切り　　塩ﾋﾞ</v>
          </cell>
          <cell r="E953" t="str">
            <v>ｍ</v>
          </cell>
          <cell r="H953" t="str">
            <v>ｺ356</v>
          </cell>
          <cell r="I953">
            <v>860</v>
          </cell>
        </row>
        <row r="954">
          <cell r="B954">
            <v>953</v>
          </cell>
          <cell r="C954" t="str">
            <v>天井点検口　　450*450　ｱﾙﾐ</v>
          </cell>
          <cell r="E954" t="str">
            <v>個所</v>
          </cell>
          <cell r="H954" t="str">
            <v>ｺ356</v>
          </cell>
          <cell r="I954">
            <v>5980</v>
          </cell>
        </row>
        <row r="955">
          <cell r="B955">
            <v>954</v>
          </cell>
          <cell r="C955" t="str">
            <v>天井点検口　　600*600　ｱﾙﾐ</v>
          </cell>
          <cell r="E955" t="str">
            <v>個所</v>
          </cell>
          <cell r="H955" t="str">
            <v>ｺ356</v>
          </cell>
          <cell r="I955">
            <v>6870</v>
          </cell>
        </row>
        <row r="956">
          <cell r="B956">
            <v>955</v>
          </cell>
          <cell r="C956" t="str">
            <v>カーテンレール取り付け</v>
          </cell>
          <cell r="E956" t="str">
            <v>ｍ</v>
          </cell>
        </row>
        <row r="957">
          <cell r="B957">
            <v>956</v>
          </cell>
          <cell r="C957" t="str">
            <v>断熱材吹付　難燃</v>
          </cell>
          <cell r="D957" t="str">
            <v>ｱ)15　硬質ｳﾚﾀﾝフォーム</v>
          </cell>
          <cell r="E957" t="str">
            <v>ｍ２</v>
          </cell>
          <cell r="H957" t="str">
            <v>ｾﾀ358</v>
          </cell>
          <cell r="I957">
            <v>1640</v>
          </cell>
        </row>
        <row r="958">
          <cell r="B958">
            <v>957</v>
          </cell>
          <cell r="C958" t="str">
            <v>断熱材吹付　難燃</v>
          </cell>
          <cell r="D958" t="str">
            <v>ｱ)20　硬質ｳﾚﾀﾝフォーム</v>
          </cell>
          <cell r="E958" t="str">
            <v>ｍ２</v>
          </cell>
          <cell r="H958" t="str">
            <v>ｾﾀ358</v>
          </cell>
          <cell r="I958">
            <v>1910</v>
          </cell>
        </row>
        <row r="959">
          <cell r="B959">
            <v>958</v>
          </cell>
          <cell r="C959" t="str">
            <v>断熱材吹付　難燃</v>
          </cell>
          <cell r="D959" t="str">
            <v>ｱ)25　硬質ｳﾚﾀﾝフォーム</v>
          </cell>
          <cell r="E959" t="str">
            <v>ｍ２</v>
          </cell>
          <cell r="H959" t="str">
            <v>ｾﾀ358</v>
          </cell>
          <cell r="I959">
            <v>2180</v>
          </cell>
        </row>
        <row r="960">
          <cell r="B960">
            <v>959</v>
          </cell>
          <cell r="C960" t="str">
            <v>断熱材吹付　難燃</v>
          </cell>
          <cell r="D960" t="str">
            <v>ｱ)45　硬質ｳﾚﾀﾝフォーム</v>
          </cell>
          <cell r="E960" t="str">
            <v>ｍ２</v>
          </cell>
          <cell r="H960" t="str">
            <v>ｾﾀ358</v>
          </cell>
          <cell r="I960">
            <v>3050</v>
          </cell>
        </row>
        <row r="961">
          <cell r="B961">
            <v>960</v>
          </cell>
          <cell r="C961" t="str">
            <v>　小　　　　計</v>
          </cell>
        </row>
        <row r="962">
          <cell r="B962">
            <v>961</v>
          </cell>
          <cell r="C962" t="str">
            <v>外装工事</v>
          </cell>
        </row>
        <row r="963">
          <cell r="B963">
            <v>962</v>
          </cell>
        </row>
        <row r="964">
          <cell r="B964">
            <v>963</v>
          </cell>
          <cell r="C964" t="str">
            <v>　小　　　　計</v>
          </cell>
        </row>
        <row r="965">
          <cell r="B965">
            <v>964</v>
          </cell>
          <cell r="C965" t="str">
            <v>仕上ユニット工事</v>
          </cell>
        </row>
      </sheetData>
      <sheetData sheetId="3"/>
      <sheetData sheetId="4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明細書表紙"/>
      <sheetName val="採用単価資料"/>
      <sheetName val="種目別内訳"/>
      <sheetName val="科目別内訳"/>
      <sheetName val="中科目別内訳"/>
      <sheetName val="細目別内訳"/>
      <sheetName val="（別紙明細）"/>
      <sheetName val="代価表"/>
      <sheetName val="代価表(撤去)"/>
      <sheetName val="見積比較表(例)"/>
      <sheetName val="見積比較表(照明器具)"/>
      <sheetName val="分電盤労務"/>
      <sheetName val="動力盤労務"/>
      <sheetName val="端子盤労務"/>
      <sheetName val="総合盤歩掛り"/>
      <sheetName val="1.搬入計算書（3.受変電）"/>
      <sheetName val="機器搬入・搬出費単価根拠"/>
    </sheetNames>
    <sheetDataSet>
      <sheetData sheetId="0"/>
      <sheetData sheetId="1">
        <row r="6">
          <cell r="L6">
            <v>19200</v>
          </cell>
        </row>
        <row r="7">
          <cell r="L7">
            <v>17000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BreakPreview" zoomScaleNormal="100" zoomScaleSheetLayoutView="100" workbookViewId="0"/>
  </sheetViews>
  <sheetFormatPr defaultColWidth="8.90625" defaultRowHeight="13"/>
  <cols>
    <col min="1" max="10" width="8.6328125" style="263" customWidth="1"/>
    <col min="11" max="16384" width="8.90625" style="263"/>
  </cols>
  <sheetData>
    <row r="1" spans="1:10" ht="19.5" customHeight="1">
      <c r="A1" s="2"/>
      <c r="B1" s="2"/>
      <c r="C1" s="2"/>
      <c r="D1" s="3"/>
      <c r="E1" s="3"/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</row>
    <row r="2" spans="1:10" ht="19.5" customHeight="1">
      <c r="A2" s="264"/>
      <c r="B2" s="264"/>
      <c r="C2" s="264"/>
      <c r="D2" s="265"/>
      <c r="E2" s="265"/>
      <c r="F2" s="264"/>
      <c r="G2" s="264"/>
      <c r="H2" s="264"/>
      <c r="I2" s="264"/>
      <c r="J2" s="2"/>
    </row>
    <row r="3" spans="1:10" ht="19.5" customHeight="1">
      <c r="A3" s="266"/>
      <c r="B3" s="266"/>
      <c r="C3" s="266"/>
      <c r="D3" s="267"/>
      <c r="E3" s="267"/>
      <c r="F3" s="266"/>
      <c r="G3" s="266"/>
      <c r="H3" s="266"/>
      <c r="I3" s="266"/>
      <c r="J3" s="4"/>
    </row>
    <row r="4" spans="1:10" ht="19.5" customHeight="1">
      <c r="A4" s="268"/>
      <c r="B4" s="268"/>
      <c r="C4" s="268"/>
      <c r="D4" s="269"/>
      <c r="E4" s="269"/>
      <c r="F4" s="268"/>
      <c r="G4" s="268"/>
      <c r="H4" s="268"/>
      <c r="I4" s="268"/>
      <c r="J4" s="268"/>
    </row>
    <row r="5" spans="1:10" ht="19.5" customHeight="1">
      <c r="A5" s="270"/>
      <c r="J5" s="271"/>
    </row>
    <row r="6" spans="1:10" ht="19.5" customHeight="1">
      <c r="A6" s="270"/>
      <c r="J6" s="271"/>
    </row>
    <row r="7" spans="1:10" ht="19.5" customHeight="1">
      <c r="A7" s="270"/>
      <c r="J7" s="271"/>
    </row>
    <row r="8" spans="1:10" ht="19.5" customHeight="1">
      <c r="A8" s="270"/>
      <c r="J8" s="271"/>
    </row>
    <row r="9" spans="1:10" ht="19.5" customHeight="1">
      <c r="A9" s="270"/>
      <c r="J9" s="271"/>
    </row>
    <row r="10" spans="1:10" s="1" customFormat="1" ht="19.5" customHeight="1">
      <c r="A10" s="5"/>
      <c r="J10" s="6"/>
    </row>
    <row r="11" spans="1:10" ht="19.5" customHeight="1">
      <c r="A11" s="270"/>
      <c r="J11" s="271"/>
    </row>
    <row r="12" spans="1:10" ht="19.5" customHeight="1">
      <c r="A12" s="174" t="s">
        <v>239</v>
      </c>
      <c r="B12" s="272"/>
      <c r="C12" s="272"/>
      <c r="D12" s="272"/>
      <c r="E12" s="272"/>
      <c r="F12" s="272"/>
      <c r="G12" s="272"/>
      <c r="H12" s="272"/>
      <c r="I12" s="272"/>
      <c r="J12" s="273"/>
    </row>
    <row r="13" spans="1:10" ht="19.5" customHeight="1">
      <c r="A13" s="174"/>
      <c r="B13" s="175"/>
      <c r="C13" s="175"/>
      <c r="D13" s="175"/>
      <c r="E13" s="175"/>
      <c r="F13" s="175"/>
      <c r="G13" s="175"/>
      <c r="H13" s="175"/>
      <c r="I13" s="175"/>
      <c r="J13" s="176"/>
    </row>
    <row r="14" spans="1:10" ht="19.5" customHeight="1">
      <c r="A14" s="177"/>
      <c r="B14" s="178"/>
      <c r="C14" s="178"/>
      <c r="D14" s="178"/>
      <c r="E14" s="178"/>
      <c r="F14" s="178"/>
      <c r="G14" s="178"/>
      <c r="H14" s="178"/>
      <c r="I14" s="178"/>
      <c r="J14" s="179"/>
    </row>
    <row r="15" spans="1:10" ht="19.5" customHeight="1">
      <c r="A15" s="174" t="s">
        <v>363</v>
      </c>
      <c r="B15" s="175"/>
      <c r="C15" s="175"/>
      <c r="D15" s="175"/>
      <c r="E15" s="175"/>
      <c r="F15" s="175"/>
      <c r="G15" s="175"/>
      <c r="H15" s="175"/>
      <c r="I15" s="175"/>
      <c r="J15" s="176"/>
    </row>
    <row r="16" spans="1:10" ht="19.5" customHeight="1">
      <c r="A16" s="177"/>
      <c r="B16" s="178"/>
      <c r="C16" s="178"/>
      <c r="D16" s="178"/>
      <c r="E16" s="178"/>
      <c r="F16" s="178"/>
      <c r="G16" s="178"/>
      <c r="H16" s="178"/>
      <c r="I16" s="178"/>
      <c r="J16" s="179"/>
    </row>
    <row r="17" spans="1:10" ht="19.5" customHeight="1">
      <c r="A17" s="177"/>
      <c r="B17" s="178"/>
      <c r="C17" s="178"/>
      <c r="D17" s="178"/>
      <c r="E17" s="178"/>
      <c r="F17" s="178"/>
      <c r="G17" s="178"/>
      <c r="H17" s="178"/>
      <c r="I17" s="178"/>
      <c r="J17" s="179"/>
    </row>
    <row r="18" spans="1:10" ht="19.5" customHeight="1">
      <c r="A18" s="177"/>
      <c r="B18" s="178"/>
      <c r="C18" s="178"/>
      <c r="D18" s="178"/>
      <c r="E18" s="178"/>
      <c r="F18" s="178"/>
      <c r="G18" s="178"/>
      <c r="H18" s="178"/>
      <c r="I18" s="178"/>
      <c r="J18" s="179"/>
    </row>
    <row r="19" spans="1:10" ht="19.5" customHeight="1">
      <c r="A19" s="274"/>
      <c r="B19" s="275"/>
      <c r="C19" s="275"/>
      <c r="D19" s="275"/>
      <c r="E19" s="275"/>
      <c r="F19" s="275"/>
      <c r="G19" s="275"/>
      <c r="H19" s="275"/>
      <c r="I19" s="275"/>
      <c r="J19" s="276"/>
    </row>
    <row r="20" spans="1:10" ht="19.5" customHeight="1">
      <c r="A20" s="277" t="s">
        <v>8</v>
      </c>
      <c r="B20" s="278"/>
      <c r="C20" s="278"/>
      <c r="D20" s="278"/>
      <c r="E20" s="278"/>
      <c r="F20" s="278"/>
      <c r="G20" s="278"/>
      <c r="H20" s="278"/>
      <c r="I20" s="278"/>
      <c r="J20" s="278"/>
    </row>
    <row r="21" spans="1:10" ht="19.5" customHeight="1">
      <c r="A21" s="279" t="s">
        <v>9</v>
      </c>
      <c r="B21" s="280"/>
      <c r="C21" s="280"/>
      <c r="D21" s="280"/>
      <c r="E21" s="280"/>
      <c r="F21" s="280"/>
      <c r="G21" s="280"/>
      <c r="H21" s="280"/>
      <c r="I21" s="280"/>
      <c r="J21" s="281"/>
    </row>
    <row r="22" spans="1:10" ht="19.5" customHeight="1">
      <c r="A22" s="282" t="s">
        <v>10</v>
      </c>
      <c r="B22" s="277"/>
      <c r="C22" s="283" t="s">
        <v>12</v>
      </c>
      <c r="D22" s="283" t="s">
        <v>0</v>
      </c>
      <c r="E22" s="277" t="s">
        <v>13</v>
      </c>
      <c r="F22" s="277"/>
      <c r="G22" s="277" t="s">
        <v>14</v>
      </c>
      <c r="H22" s="277"/>
      <c r="I22" s="277" t="s">
        <v>16</v>
      </c>
      <c r="J22" s="284"/>
    </row>
    <row r="23" spans="1:10" ht="19.5" customHeight="1">
      <c r="A23" s="285" t="s">
        <v>367</v>
      </c>
      <c r="B23" s="286"/>
      <c r="C23" s="283" t="s">
        <v>368</v>
      </c>
      <c r="D23" s="283">
        <v>1</v>
      </c>
      <c r="E23" s="287">
        <v>84.59</v>
      </c>
      <c r="F23" s="287"/>
      <c r="G23" s="287">
        <v>84.59</v>
      </c>
      <c r="H23" s="287"/>
      <c r="I23" s="277"/>
      <c r="J23" s="284"/>
    </row>
    <row r="24" spans="1:10" ht="19.5" customHeight="1">
      <c r="A24" s="285"/>
      <c r="B24" s="286"/>
      <c r="C24" s="283"/>
      <c r="D24" s="283"/>
      <c r="E24" s="287"/>
      <c r="F24" s="287"/>
      <c r="G24" s="287"/>
      <c r="H24" s="287"/>
      <c r="I24" s="277"/>
      <c r="J24" s="284"/>
    </row>
    <row r="25" spans="1:10" ht="19.5" customHeight="1">
      <c r="A25" s="180"/>
      <c r="B25" s="181"/>
      <c r="C25" s="283"/>
      <c r="D25" s="283"/>
      <c r="E25" s="283"/>
      <c r="F25" s="283"/>
      <c r="G25" s="283"/>
      <c r="H25" s="283"/>
      <c r="I25" s="7"/>
      <c r="J25" s="8"/>
    </row>
    <row r="26" spans="1:10" ht="19.5" customHeight="1">
      <c r="A26" s="288"/>
      <c r="B26" s="283"/>
      <c r="C26" s="283"/>
      <c r="D26" s="283"/>
      <c r="E26" s="283"/>
      <c r="F26" s="283"/>
      <c r="G26" s="283"/>
      <c r="H26" s="283"/>
      <c r="I26" s="7"/>
      <c r="J26" s="8"/>
    </row>
    <row r="27" spans="1:10" ht="19.5" customHeight="1">
      <c r="A27" s="288"/>
      <c r="B27" s="283"/>
      <c r="C27" s="283"/>
      <c r="D27" s="283"/>
      <c r="E27" s="283"/>
      <c r="F27" s="283"/>
      <c r="G27" s="283"/>
      <c r="H27" s="283"/>
      <c r="I27" s="7"/>
      <c r="J27" s="8"/>
    </row>
    <row r="28" spans="1:10" ht="19.5" customHeight="1">
      <c r="A28" s="282" t="s">
        <v>11</v>
      </c>
      <c r="B28" s="277"/>
      <c r="C28" s="283"/>
      <c r="D28" s="283"/>
      <c r="E28" s="287">
        <f>SUM(E23:F27)</f>
        <v>84.59</v>
      </c>
      <c r="F28" s="277"/>
      <c r="G28" s="287">
        <f>SUM(G23:H27)</f>
        <v>84.59</v>
      </c>
      <c r="H28" s="277"/>
      <c r="I28" s="7"/>
      <c r="J28" s="8"/>
    </row>
    <row r="29" spans="1:10" ht="19.5" customHeight="1">
      <c r="A29" s="288"/>
      <c r="B29" s="283"/>
      <c r="C29" s="283"/>
      <c r="D29" s="283"/>
      <c r="E29" s="283"/>
      <c r="F29" s="283"/>
      <c r="G29" s="283"/>
      <c r="H29" s="283"/>
      <c r="I29" s="7"/>
      <c r="J29" s="8"/>
    </row>
    <row r="30" spans="1:10" ht="19.5" customHeight="1">
      <c r="A30" s="282"/>
      <c r="B30" s="277"/>
      <c r="C30" s="283"/>
      <c r="D30" s="283"/>
      <c r="E30" s="277"/>
      <c r="F30" s="277"/>
      <c r="G30" s="277"/>
      <c r="H30" s="277"/>
      <c r="I30" s="7"/>
      <c r="J30" s="8"/>
    </row>
    <row r="31" spans="1:10" ht="19.5" customHeight="1">
      <c r="A31" s="279" t="s">
        <v>7</v>
      </c>
      <c r="B31" s="280"/>
      <c r="C31" s="280"/>
      <c r="D31" s="280"/>
      <c r="E31" s="280"/>
      <c r="F31" s="280"/>
      <c r="G31" s="280"/>
      <c r="H31" s="280"/>
      <c r="I31" s="280"/>
      <c r="J31" s="281"/>
    </row>
    <row r="32" spans="1:10" ht="19.5" customHeight="1">
      <c r="A32" s="279" t="s">
        <v>17</v>
      </c>
      <c r="B32" s="280"/>
      <c r="C32" s="280"/>
      <c r="D32" s="280" t="s">
        <v>364</v>
      </c>
      <c r="E32" s="280"/>
      <c r="F32" s="280"/>
      <c r="G32" s="280"/>
      <c r="H32" s="280"/>
      <c r="I32" s="280"/>
      <c r="J32" s="281"/>
    </row>
    <row r="33" spans="1:10" ht="19.5" customHeight="1">
      <c r="A33" s="279" t="s">
        <v>19</v>
      </c>
      <c r="B33" s="280"/>
      <c r="C33" s="280"/>
      <c r="D33" s="280" t="s">
        <v>365</v>
      </c>
      <c r="E33" s="280"/>
      <c r="F33" s="280"/>
      <c r="G33" s="280"/>
      <c r="H33" s="280"/>
      <c r="I33" s="280"/>
      <c r="J33" s="281"/>
    </row>
    <row r="34" spans="1:10" ht="19.5" customHeight="1">
      <c r="A34" s="279"/>
      <c r="B34" s="280"/>
      <c r="C34" s="280"/>
      <c r="D34" s="280" t="s">
        <v>21</v>
      </c>
      <c r="E34" s="280"/>
      <c r="F34" s="280"/>
      <c r="G34" s="280"/>
      <c r="H34" s="280"/>
      <c r="I34" s="280"/>
      <c r="J34" s="281"/>
    </row>
    <row r="35" spans="1:10" ht="19.5" customHeight="1">
      <c r="A35" s="279"/>
      <c r="B35" s="280"/>
      <c r="C35" s="280"/>
      <c r="D35" s="280" t="s">
        <v>15</v>
      </c>
      <c r="E35" s="280"/>
      <c r="F35" s="280"/>
      <c r="G35" s="280"/>
      <c r="H35" s="280"/>
      <c r="I35" s="280"/>
      <c r="J35" s="281"/>
    </row>
    <row r="36" spans="1:10" ht="19.5" customHeight="1">
      <c r="A36" s="279"/>
      <c r="B36" s="280"/>
      <c r="C36" s="280"/>
      <c r="D36" s="280" t="s">
        <v>366</v>
      </c>
      <c r="E36" s="280"/>
      <c r="F36" s="280"/>
      <c r="G36" s="280"/>
      <c r="H36" s="280"/>
      <c r="I36" s="280"/>
      <c r="J36" s="281"/>
    </row>
    <row r="37" spans="1:10" ht="19.5" customHeight="1">
      <c r="A37" s="279"/>
      <c r="B37" s="280"/>
      <c r="C37" s="280"/>
      <c r="D37" s="280"/>
      <c r="E37" s="280"/>
      <c r="F37" s="280"/>
      <c r="G37" s="280"/>
      <c r="H37" s="280"/>
      <c r="I37" s="280"/>
      <c r="J37" s="281"/>
    </row>
    <row r="38" spans="1:10" ht="19.5" customHeight="1">
      <c r="A38" s="279"/>
      <c r="B38" s="280"/>
      <c r="C38" s="280"/>
      <c r="D38" s="280"/>
      <c r="E38" s="280"/>
      <c r="F38" s="280"/>
      <c r="G38" s="280"/>
      <c r="H38" s="280"/>
      <c r="I38" s="280"/>
      <c r="J38" s="281"/>
    </row>
    <row r="39" spans="1:10" ht="19.5" customHeight="1">
      <c r="A39" s="279"/>
      <c r="B39" s="280"/>
      <c r="C39" s="280"/>
      <c r="D39" s="280"/>
      <c r="E39" s="280"/>
      <c r="F39" s="280"/>
      <c r="G39" s="280"/>
      <c r="H39" s="280"/>
      <c r="I39" s="280"/>
      <c r="J39" s="281"/>
    </row>
    <row r="40" spans="1:10" ht="19.5" customHeight="1">
      <c r="A40" s="279"/>
      <c r="B40" s="280"/>
      <c r="C40" s="280"/>
      <c r="D40" s="280"/>
      <c r="E40" s="280"/>
      <c r="F40" s="280"/>
      <c r="G40" s="280"/>
      <c r="H40" s="280"/>
      <c r="I40" s="280"/>
      <c r="J40" s="281"/>
    </row>
    <row r="41" spans="1:10" ht="19.5" customHeight="1"/>
  </sheetData>
  <mergeCells count="27">
    <mergeCell ref="A25:B25"/>
    <mergeCell ref="A28:B28"/>
    <mergeCell ref="E28:F28"/>
    <mergeCell ref="G28:H28"/>
    <mergeCell ref="A30:B30"/>
    <mergeCell ref="E30:F30"/>
    <mergeCell ref="G30:H30"/>
    <mergeCell ref="A23:B23"/>
    <mergeCell ref="E23:F23"/>
    <mergeCell ref="G23:H23"/>
    <mergeCell ref="I23:J23"/>
    <mergeCell ref="A24:B24"/>
    <mergeCell ref="E24:F24"/>
    <mergeCell ref="G24:H24"/>
    <mergeCell ref="I24:J24"/>
    <mergeCell ref="A18:J18"/>
    <mergeCell ref="A20:J20"/>
    <mergeCell ref="A22:B22"/>
    <mergeCell ref="E22:F22"/>
    <mergeCell ref="G22:H22"/>
    <mergeCell ref="I22:J22"/>
    <mergeCell ref="A17:J17"/>
    <mergeCell ref="A12:J12"/>
    <mergeCell ref="A13:J13"/>
    <mergeCell ref="A14:J14"/>
    <mergeCell ref="A15:J15"/>
    <mergeCell ref="A16:J16"/>
  </mergeCells>
  <phoneticPr fontId="43"/>
  <printOptions horizontalCentered="1"/>
  <pageMargins left="0.78740157480314965" right="0.78740157480314965" top="0.98425196850393704" bottom="0.98425196850393704" header="0.51181102362204722" footer="0.51181102362204722"/>
  <pageSetup paperSize="9" scale="92" firstPageNumber="0" orientation="portrait" r:id="rId1"/>
  <headerFooter alignWithMargins="0">
    <oddFooter>&amp;C東御市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"/>
  <sheetViews>
    <sheetView view="pageBreakPreview" zoomScaleNormal="100" zoomScaleSheetLayoutView="100" workbookViewId="0"/>
  </sheetViews>
  <sheetFormatPr defaultColWidth="8.90625" defaultRowHeight="13"/>
  <cols>
    <col min="1" max="1" width="5.08984375" style="289" customWidth="1"/>
    <col min="2" max="2" width="21.453125" style="290" customWidth="1"/>
    <col min="3" max="3" width="9" style="289" bestFit="1" customWidth="1"/>
    <col min="4" max="4" width="18" style="290" customWidth="1"/>
    <col min="5" max="5" width="17.6328125" style="290" customWidth="1"/>
    <col min="6" max="6" width="1.453125" style="290" customWidth="1"/>
    <col min="7" max="7" width="1.90625" style="290" customWidth="1"/>
    <col min="8" max="8" width="12.6328125" style="290" customWidth="1"/>
    <col min="9" max="9" width="9" style="290" bestFit="1" customWidth="1"/>
    <col min="10" max="10" width="11" style="148" bestFit="1" customWidth="1"/>
    <col min="11" max="11" width="11.90625" style="290" bestFit="1" customWidth="1"/>
    <col min="12" max="256" width="9" style="290"/>
    <col min="257" max="257" width="5.08984375" style="290" customWidth="1"/>
    <col min="258" max="258" width="21.453125" style="290" customWidth="1"/>
    <col min="259" max="259" width="9" style="290" bestFit="1" customWidth="1"/>
    <col min="260" max="260" width="18" style="290" customWidth="1"/>
    <col min="261" max="261" width="17.6328125" style="290" customWidth="1"/>
    <col min="262" max="262" width="1.453125" style="290" customWidth="1"/>
    <col min="263" max="263" width="1.90625" style="290" customWidth="1"/>
    <col min="264" max="264" width="12.6328125" style="290" customWidth="1"/>
    <col min="265" max="265" width="9" style="290" bestFit="1" customWidth="1"/>
    <col min="266" max="267" width="11" style="290" bestFit="1" customWidth="1"/>
    <col min="268" max="512" width="9" style="290"/>
    <col min="513" max="513" width="5.08984375" style="290" customWidth="1"/>
    <col min="514" max="514" width="21.453125" style="290" customWidth="1"/>
    <col min="515" max="515" width="9" style="290" bestFit="1" customWidth="1"/>
    <col min="516" max="516" width="18" style="290" customWidth="1"/>
    <col min="517" max="517" width="17.6328125" style="290" customWidth="1"/>
    <col min="518" max="518" width="1.453125" style="290" customWidth="1"/>
    <col min="519" max="519" width="1.90625" style="290" customWidth="1"/>
    <col min="520" max="520" width="12.6328125" style="290" customWidth="1"/>
    <col min="521" max="521" width="9" style="290" bestFit="1" customWidth="1"/>
    <col min="522" max="523" width="11" style="290" bestFit="1" customWidth="1"/>
    <col min="524" max="768" width="9" style="290"/>
    <col min="769" max="769" width="5.08984375" style="290" customWidth="1"/>
    <col min="770" max="770" width="21.453125" style="290" customWidth="1"/>
    <col min="771" max="771" width="9" style="290" bestFit="1" customWidth="1"/>
    <col min="772" max="772" width="18" style="290" customWidth="1"/>
    <col min="773" max="773" width="17.6328125" style="290" customWidth="1"/>
    <col min="774" max="774" width="1.453125" style="290" customWidth="1"/>
    <col min="775" max="775" width="1.90625" style="290" customWidth="1"/>
    <col min="776" max="776" width="12.6328125" style="290" customWidth="1"/>
    <col min="777" max="777" width="9" style="290" bestFit="1" customWidth="1"/>
    <col min="778" max="779" width="11" style="290" bestFit="1" customWidth="1"/>
    <col min="780" max="1024" width="9" style="290"/>
    <col min="1025" max="1025" width="5.08984375" style="290" customWidth="1"/>
    <col min="1026" max="1026" width="21.453125" style="290" customWidth="1"/>
    <col min="1027" max="1027" width="9" style="290" bestFit="1" customWidth="1"/>
    <col min="1028" max="1028" width="18" style="290" customWidth="1"/>
    <col min="1029" max="1029" width="17.6328125" style="290" customWidth="1"/>
    <col min="1030" max="1030" width="1.453125" style="290" customWidth="1"/>
    <col min="1031" max="1031" width="1.90625" style="290" customWidth="1"/>
    <col min="1032" max="1032" width="12.6328125" style="290" customWidth="1"/>
    <col min="1033" max="1033" width="9" style="290" bestFit="1" customWidth="1"/>
    <col min="1034" max="1035" width="11" style="290" bestFit="1" customWidth="1"/>
    <col min="1036" max="1280" width="9" style="290"/>
    <col min="1281" max="1281" width="5.08984375" style="290" customWidth="1"/>
    <col min="1282" max="1282" width="21.453125" style="290" customWidth="1"/>
    <col min="1283" max="1283" width="9" style="290" bestFit="1" customWidth="1"/>
    <col min="1284" max="1284" width="18" style="290" customWidth="1"/>
    <col min="1285" max="1285" width="17.6328125" style="290" customWidth="1"/>
    <col min="1286" max="1286" width="1.453125" style="290" customWidth="1"/>
    <col min="1287" max="1287" width="1.90625" style="290" customWidth="1"/>
    <col min="1288" max="1288" width="12.6328125" style="290" customWidth="1"/>
    <col min="1289" max="1289" width="9" style="290" bestFit="1" customWidth="1"/>
    <col min="1290" max="1291" width="11" style="290" bestFit="1" customWidth="1"/>
    <col min="1292" max="1536" width="9" style="290"/>
    <col min="1537" max="1537" width="5.08984375" style="290" customWidth="1"/>
    <col min="1538" max="1538" width="21.453125" style="290" customWidth="1"/>
    <col min="1539" max="1539" width="9" style="290" bestFit="1" customWidth="1"/>
    <col min="1540" max="1540" width="18" style="290" customWidth="1"/>
    <col min="1541" max="1541" width="17.6328125" style="290" customWidth="1"/>
    <col min="1542" max="1542" width="1.453125" style="290" customWidth="1"/>
    <col min="1543" max="1543" width="1.90625" style="290" customWidth="1"/>
    <col min="1544" max="1544" width="12.6328125" style="290" customWidth="1"/>
    <col min="1545" max="1545" width="9" style="290" bestFit="1" customWidth="1"/>
    <col min="1546" max="1547" width="11" style="290" bestFit="1" customWidth="1"/>
    <col min="1548" max="1792" width="9" style="290"/>
    <col min="1793" max="1793" width="5.08984375" style="290" customWidth="1"/>
    <col min="1794" max="1794" width="21.453125" style="290" customWidth="1"/>
    <col min="1795" max="1795" width="9" style="290" bestFit="1" customWidth="1"/>
    <col min="1796" max="1796" width="18" style="290" customWidth="1"/>
    <col min="1797" max="1797" width="17.6328125" style="290" customWidth="1"/>
    <col min="1798" max="1798" width="1.453125" style="290" customWidth="1"/>
    <col min="1799" max="1799" width="1.90625" style="290" customWidth="1"/>
    <col min="1800" max="1800" width="12.6328125" style="290" customWidth="1"/>
    <col min="1801" max="1801" width="9" style="290" bestFit="1" customWidth="1"/>
    <col min="1802" max="1803" width="11" style="290" bestFit="1" customWidth="1"/>
    <col min="1804" max="2048" width="9" style="290"/>
    <col min="2049" max="2049" width="5.08984375" style="290" customWidth="1"/>
    <col min="2050" max="2050" width="21.453125" style="290" customWidth="1"/>
    <col min="2051" max="2051" width="9" style="290" bestFit="1" customWidth="1"/>
    <col min="2052" max="2052" width="18" style="290" customWidth="1"/>
    <col min="2053" max="2053" width="17.6328125" style="290" customWidth="1"/>
    <col min="2054" max="2054" width="1.453125" style="290" customWidth="1"/>
    <col min="2055" max="2055" width="1.90625" style="290" customWidth="1"/>
    <col min="2056" max="2056" width="12.6328125" style="290" customWidth="1"/>
    <col min="2057" max="2057" width="9" style="290" bestFit="1" customWidth="1"/>
    <col min="2058" max="2059" width="11" style="290" bestFit="1" customWidth="1"/>
    <col min="2060" max="2304" width="9" style="290"/>
    <col min="2305" max="2305" width="5.08984375" style="290" customWidth="1"/>
    <col min="2306" max="2306" width="21.453125" style="290" customWidth="1"/>
    <col min="2307" max="2307" width="9" style="290" bestFit="1" customWidth="1"/>
    <col min="2308" max="2308" width="18" style="290" customWidth="1"/>
    <col min="2309" max="2309" width="17.6328125" style="290" customWidth="1"/>
    <col min="2310" max="2310" width="1.453125" style="290" customWidth="1"/>
    <col min="2311" max="2311" width="1.90625" style="290" customWidth="1"/>
    <col min="2312" max="2312" width="12.6328125" style="290" customWidth="1"/>
    <col min="2313" max="2313" width="9" style="290" bestFit="1" customWidth="1"/>
    <col min="2314" max="2315" width="11" style="290" bestFit="1" customWidth="1"/>
    <col min="2316" max="2560" width="9" style="290"/>
    <col min="2561" max="2561" width="5.08984375" style="290" customWidth="1"/>
    <col min="2562" max="2562" width="21.453125" style="290" customWidth="1"/>
    <col min="2563" max="2563" width="9" style="290" bestFit="1" customWidth="1"/>
    <col min="2564" max="2564" width="18" style="290" customWidth="1"/>
    <col min="2565" max="2565" width="17.6328125" style="290" customWidth="1"/>
    <col min="2566" max="2566" width="1.453125" style="290" customWidth="1"/>
    <col min="2567" max="2567" width="1.90625" style="290" customWidth="1"/>
    <col min="2568" max="2568" width="12.6328125" style="290" customWidth="1"/>
    <col min="2569" max="2569" width="9" style="290" bestFit="1" customWidth="1"/>
    <col min="2570" max="2571" width="11" style="290" bestFit="1" customWidth="1"/>
    <col min="2572" max="2816" width="9" style="290"/>
    <col min="2817" max="2817" width="5.08984375" style="290" customWidth="1"/>
    <col min="2818" max="2818" width="21.453125" style="290" customWidth="1"/>
    <col min="2819" max="2819" width="9" style="290" bestFit="1" customWidth="1"/>
    <col min="2820" max="2820" width="18" style="290" customWidth="1"/>
    <col min="2821" max="2821" width="17.6328125" style="290" customWidth="1"/>
    <col min="2822" max="2822" width="1.453125" style="290" customWidth="1"/>
    <col min="2823" max="2823" width="1.90625" style="290" customWidth="1"/>
    <col min="2824" max="2824" width="12.6328125" style="290" customWidth="1"/>
    <col min="2825" max="2825" width="9" style="290" bestFit="1" customWidth="1"/>
    <col min="2826" max="2827" width="11" style="290" bestFit="1" customWidth="1"/>
    <col min="2828" max="3072" width="9" style="290"/>
    <col min="3073" max="3073" width="5.08984375" style="290" customWidth="1"/>
    <col min="3074" max="3074" width="21.453125" style="290" customWidth="1"/>
    <col min="3075" max="3075" width="9" style="290" bestFit="1" customWidth="1"/>
    <col min="3076" max="3076" width="18" style="290" customWidth="1"/>
    <col min="3077" max="3077" width="17.6328125" style="290" customWidth="1"/>
    <col min="3078" max="3078" width="1.453125" style="290" customWidth="1"/>
    <col min="3079" max="3079" width="1.90625" style="290" customWidth="1"/>
    <col min="3080" max="3080" width="12.6328125" style="290" customWidth="1"/>
    <col min="3081" max="3081" width="9" style="290" bestFit="1" customWidth="1"/>
    <col min="3082" max="3083" width="11" style="290" bestFit="1" customWidth="1"/>
    <col min="3084" max="3328" width="9" style="290"/>
    <col min="3329" max="3329" width="5.08984375" style="290" customWidth="1"/>
    <col min="3330" max="3330" width="21.453125" style="290" customWidth="1"/>
    <col min="3331" max="3331" width="9" style="290" bestFit="1" customWidth="1"/>
    <col min="3332" max="3332" width="18" style="290" customWidth="1"/>
    <col min="3333" max="3333" width="17.6328125" style="290" customWidth="1"/>
    <col min="3334" max="3334" width="1.453125" style="290" customWidth="1"/>
    <col min="3335" max="3335" width="1.90625" style="290" customWidth="1"/>
    <col min="3336" max="3336" width="12.6328125" style="290" customWidth="1"/>
    <col min="3337" max="3337" width="9" style="290" bestFit="1" customWidth="1"/>
    <col min="3338" max="3339" width="11" style="290" bestFit="1" customWidth="1"/>
    <col min="3340" max="3584" width="9" style="290"/>
    <col min="3585" max="3585" width="5.08984375" style="290" customWidth="1"/>
    <col min="3586" max="3586" width="21.453125" style="290" customWidth="1"/>
    <col min="3587" max="3587" width="9" style="290" bestFit="1" customWidth="1"/>
    <col min="3588" max="3588" width="18" style="290" customWidth="1"/>
    <col min="3589" max="3589" width="17.6328125" style="290" customWidth="1"/>
    <col min="3590" max="3590" width="1.453125" style="290" customWidth="1"/>
    <col min="3591" max="3591" width="1.90625" style="290" customWidth="1"/>
    <col min="3592" max="3592" width="12.6328125" style="290" customWidth="1"/>
    <col min="3593" max="3593" width="9" style="290" bestFit="1" customWidth="1"/>
    <col min="3594" max="3595" width="11" style="290" bestFit="1" customWidth="1"/>
    <col min="3596" max="3840" width="9" style="290"/>
    <col min="3841" max="3841" width="5.08984375" style="290" customWidth="1"/>
    <col min="3842" max="3842" width="21.453125" style="290" customWidth="1"/>
    <col min="3843" max="3843" width="9" style="290" bestFit="1" customWidth="1"/>
    <col min="3844" max="3844" width="18" style="290" customWidth="1"/>
    <col min="3845" max="3845" width="17.6328125" style="290" customWidth="1"/>
    <col min="3846" max="3846" width="1.453125" style="290" customWidth="1"/>
    <col min="3847" max="3847" width="1.90625" style="290" customWidth="1"/>
    <col min="3848" max="3848" width="12.6328125" style="290" customWidth="1"/>
    <col min="3849" max="3849" width="9" style="290" bestFit="1" customWidth="1"/>
    <col min="3850" max="3851" width="11" style="290" bestFit="1" customWidth="1"/>
    <col min="3852" max="4096" width="9" style="290"/>
    <col min="4097" max="4097" width="5.08984375" style="290" customWidth="1"/>
    <col min="4098" max="4098" width="21.453125" style="290" customWidth="1"/>
    <col min="4099" max="4099" width="9" style="290" bestFit="1" customWidth="1"/>
    <col min="4100" max="4100" width="18" style="290" customWidth="1"/>
    <col min="4101" max="4101" width="17.6328125" style="290" customWidth="1"/>
    <col min="4102" max="4102" width="1.453125" style="290" customWidth="1"/>
    <col min="4103" max="4103" width="1.90625" style="290" customWidth="1"/>
    <col min="4104" max="4104" width="12.6328125" style="290" customWidth="1"/>
    <col min="4105" max="4105" width="9" style="290" bestFit="1" customWidth="1"/>
    <col min="4106" max="4107" width="11" style="290" bestFit="1" customWidth="1"/>
    <col min="4108" max="4352" width="9" style="290"/>
    <col min="4353" max="4353" width="5.08984375" style="290" customWidth="1"/>
    <col min="4354" max="4354" width="21.453125" style="290" customWidth="1"/>
    <col min="4355" max="4355" width="9" style="290" bestFit="1" customWidth="1"/>
    <col min="4356" max="4356" width="18" style="290" customWidth="1"/>
    <col min="4357" max="4357" width="17.6328125" style="290" customWidth="1"/>
    <col min="4358" max="4358" width="1.453125" style="290" customWidth="1"/>
    <col min="4359" max="4359" width="1.90625" style="290" customWidth="1"/>
    <col min="4360" max="4360" width="12.6328125" style="290" customWidth="1"/>
    <col min="4361" max="4361" width="9" style="290" bestFit="1" customWidth="1"/>
    <col min="4362" max="4363" width="11" style="290" bestFit="1" customWidth="1"/>
    <col min="4364" max="4608" width="9" style="290"/>
    <col min="4609" max="4609" width="5.08984375" style="290" customWidth="1"/>
    <col min="4610" max="4610" width="21.453125" style="290" customWidth="1"/>
    <col min="4611" max="4611" width="9" style="290" bestFit="1" customWidth="1"/>
    <col min="4612" max="4612" width="18" style="290" customWidth="1"/>
    <col min="4613" max="4613" width="17.6328125" style="290" customWidth="1"/>
    <col min="4614" max="4614" width="1.453125" style="290" customWidth="1"/>
    <col min="4615" max="4615" width="1.90625" style="290" customWidth="1"/>
    <col min="4616" max="4616" width="12.6328125" style="290" customWidth="1"/>
    <col min="4617" max="4617" width="9" style="290" bestFit="1" customWidth="1"/>
    <col min="4618" max="4619" width="11" style="290" bestFit="1" customWidth="1"/>
    <col min="4620" max="4864" width="9" style="290"/>
    <col min="4865" max="4865" width="5.08984375" style="290" customWidth="1"/>
    <col min="4866" max="4866" width="21.453125" style="290" customWidth="1"/>
    <col min="4867" max="4867" width="9" style="290" bestFit="1" customWidth="1"/>
    <col min="4868" max="4868" width="18" style="290" customWidth="1"/>
    <col min="4869" max="4869" width="17.6328125" style="290" customWidth="1"/>
    <col min="4870" max="4870" width="1.453125" style="290" customWidth="1"/>
    <col min="4871" max="4871" width="1.90625" style="290" customWidth="1"/>
    <col min="4872" max="4872" width="12.6328125" style="290" customWidth="1"/>
    <col min="4873" max="4873" width="9" style="290" bestFit="1" customWidth="1"/>
    <col min="4874" max="4875" width="11" style="290" bestFit="1" customWidth="1"/>
    <col min="4876" max="5120" width="9" style="290"/>
    <col min="5121" max="5121" width="5.08984375" style="290" customWidth="1"/>
    <col min="5122" max="5122" width="21.453125" style="290" customWidth="1"/>
    <col min="5123" max="5123" width="9" style="290" bestFit="1" customWidth="1"/>
    <col min="5124" max="5124" width="18" style="290" customWidth="1"/>
    <col min="5125" max="5125" width="17.6328125" style="290" customWidth="1"/>
    <col min="5126" max="5126" width="1.453125" style="290" customWidth="1"/>
    <col min="5127" max="5127" width="1.90625" style="290" customWidth="1"/>
    <col min="5128" max="5128" width="12.6328125" style="290" customWidth="1"/>
    <col min="5129" max="5129" width="9" style="290" bestFit="1" customWidth="1"/>
    <col min="5130" max="5131" width="11" style="290" bestFit="1" customWidth="1"/>
    <col min="5132" max="5376" width="9" style="290"/>
    <col min="5377" max="5377" width="5.08984375" style="290" customWidth="1"/>
    <col min="5378" max="5378" width="21.453125" style="290" customWidth="1"/>
    <col min="5379" max="5379" width="9" style="290" bestFit="1" customWidth="1"/>
    <col min="5380" max="5380" width="18" style="290" customWidth="1"/>
    <col min="5381" max="5381" width="17.6328125" style="290" customWidth="1"/>
    <col min="5382" max="5382" width="1.453125" style="290" customWidth="1"/>
    <col min="5383" max="5383" width="1.90625" style="290" customWidth="1"/>
    <col min="5384" max="5384" width="12.6328125" style="290" customWidth="1"/>
    <col min="5385" max="5385" width="9" style="290" bestFit="1" customWidth="1"/>
    <col min="5386" max="5387" width="11" style="290" bestFit="1" customWidth="1"/>
    <col min="5388" max="5632" width="9" style="290"/>
    <col min="5633" max="5633" width="5.08984375" style="290" customWidth="1"/>
    <col min="5634" max="5634" width="21.453125" style="290" customWidth="1"/>
    <col min="5635" max="5635" width="9" style="290" bestFit="1" customWidth="1"/>
    <col min="5636" max="5636" width="18" style="290" customWidth="1"/>
    <col min="5637" max="5637" width="17.6328125" style="290" customWidth="1"/>
    <col min="5638" max="5638" width="1.453125" style="290" customWidth="1"/>
    <col min="5639" max="5639" width="1.90625" style="290" customWidth="1"/>
    <col min="5640" max="5640" width="12.6328125" style="290" customWidth="1"/>
    <col min="5641" max="5641" width="9" style="290" bestFit="1" customWidth="1"/>
    <col min="5642" max="5643" width="11" style="290" bestFit="1" customWidth="1"/>
    <col min="5644" max="5888" width="9" style="290"/>
    <col min="5889" max="5889" width="5.08984375" style="290" customWidth="1"/>
    <col min="5890" max="5890" width="21.453125" style="290" customWidth="1"/>
    <col min="5891" max="5891" width="9" style="290" bestFit="1" customWidth="1"/>
    <col min="5892" max="5892" width="18" style="290" customWidth="1"/>
    <col min="5893" max="5893" width="17.6328125" style="290" customWidth="1"/>
    <col min="5894" max="5894" width="1.453125" style="290" customWidth="1"/>
    <col min="5895" max="5895" width="1.90625" style="290" customWidth="1"/>
    <col min="5896" max="5896" width="12.6328125" style="290" customWidth="1"/>
    <col min="5897" max="5897" width="9" style="290" bestFit="1" customWidth="1"/>
    <col min="5898" max="5899" width="11" style="290" bestFit="1" customWidth="1"/>
    <col min="5900" max="6144" width="9" style="290"/>
    <col min="6145" max="6145" width="5.08984375" style="290" customWidth="1"/>
    <col min="6146" max="6146" width="21.453125" style="290" customWidth="1"/>
    <col min="6147" max="6147" width="9" style="290" bestFit="1" customWidth="1"/>
    <col min="6148" max="6148" width="18" style="290" customWidth="1"/>
    <col min="6149" max="6149" width="17.6328125" style="290" customWidth="1"/>
    <col min="6150" max="6150" width="1.453125" style="290" customWidth="1"/>
    <col min="6151" max="6151" width="1.90625" style="290" customWidth="1"/>
    <col min="6152" max="6152" width="12.6328125" style="290" customWidth="1"/>
    <col min="6153" max="6153" width="9" style="290" bestFit="1" customWidth="1"/>
    <col min="6154" max="6155" width="11" style="290" bestFit="1" customWidth="1"/>
    <col min="6156" max="6400" width="9" style="290"/>
    <col min="6401" max="6401" width="5.08984375" style="290" customWidth="1"/>
    <col min="6402" max="6402" width="21.453125" style="290" customWidth="1"/>
    <col min="6403" max="6403" width="9" style="290" bestFit="1" customWidth="1"/>
    <col min="6404" max="6404" width="18" style="290" customWidth="1"/>
    <col min="6405" max="6405" width="17.6328125" style="290" customWidth="1"/>
    <col min="6406" max="6406" width="1.453125" style="290" customWidth="1"/>
    <col min="6407" max="6407" width="1.90625" style="290" customWidth="1"/>
    <col min="6408" max="6408" width="12.6328125" style="290" customWidth="1"/>
    <col min="6409" max="6409" width="9" style="290" bestFit="1" customWidth="1"/>
    <col min="6410" max="6411" width="11" style="290" bestFit="1" customWidth="1"/>
    <col min="6412" max="6656" width="9" style="290"/>
    <col min="6657" max="6657" width="5.08984375" style="290" customWidth="1"/>
    <col min="6658" max="6658" width="21.453125" style="290" customWidth="1"/>
    <col min="6659" max="6659" width="9" style="290" bestFit="1" customWidth="1"/>
    <col min="6660" max="6660" width="18" style="290" customWidth="1"/>
    <col min="6661" max="6661" width="17.6328125" style="290" customWidth="1"/>
    <col min="6662" max="6662" width="1.453125" style="290" customWidth="1"/>
    <col min="6663" max="6663" width="1.90625" style="290" customWidth="1"/>
    <col min="6664" max="6664" width="12.6328125" style="290" customWidth="1"/>
    <col min="6665" max="6665" width="9" style="290" bestFit="1" customWidth="1"/>
    <col min="6666" max="6667" width="11" style="290" bestFit="1" customWidth="1"/>
    <col min="6668" max="6912" width="9" style="290"/>
    <col min="6913" max="6913" width="5.08984375" style="290" customWidth="1"/>
    <col min="6914" max="6914" width="21.453125" style="290" customWidth="1"/>
    <col min="6915" max="6915" width="9" style="290" bestFit="1" customWidth="1"/>
    <col min="6916" max="6916" width="18" style="290" customWidth="1"/>
    <col min="6917" max="6917" width="17.6328125" style="290" customWidth="1"/>
    <col min="6918" max="6918" width="1.453125" style="290" customWidth="1"/>
    <col min="6919" max="6919" width="1.90625" style="290" customWidth="1"/>
    <col min="6920" max="6920" width="12.6328125" style="290" customWidth="1"/>
    <col min="6921" max="6921" width="9" style="290" bestFit="1" customWidth="1"/>
    <col min="6922" max="6923" width="11" style="290" bestFit="1" customWidth="1"/>
    <col min="6924" max="7168" width="9" style="290"/>
    <col min="7169" max="7169" width="5.08984375" style="290" customWidth="1"/>
    <col min="7170" max="7170" width="21.453125" style="290" customWidth="1"/>
    <col min="7171" max="7171" width="9" style="290" bestFit="1" customWidth="1"/>
    <col min="7172" max="7172" width="18" style="290" customWidth="1"/>
    <col min="7173" max="7173" width="17.6328125" style="290" customWidth="1"/>
    <col min="7174" max="7174" width="1.453125" style="290" customWidth="1"/>
    <col min="7175" max="7175" width="1.90625" style="290" customWidth="1"/>
    <col min="7176" max="7176" width="12.6328125" style="290" customWidth="1"/>
    <col min="7177" max="7177" width="9" style="290" bestFit="1" customWidth="1"/>
    <col min="7178" max="7179" width="11" style="290" bestFit="1" customWidth="1"/>
    <col min="7180" max="7424" width="9" style="290"/>
    <col min="7425" max="7425" width="5.08984375" style="290" customWidth="1"/>
    <col min="7426" max="7426" width="21.453125" style="290" customWidth="1"/>
    <col min="7427" max="7427" width="9" style="290" bestFit="1" customWidth="1"/>
    <col min="7428" max="7428" width="18" style="290" customWidth="1"/>
    <col min="7429" max="7429" width="17.6328125" style="290" customWidth="1"/>
    <col min="7430" max="7430" width="1.453125" style="290" customWidth="1"/>
    <col min="7431" max="7431" width="1.90625" style="290" customWidth="1"/>
    <col min="7432" max="7432" width="12.6328125" style="290" customWidth="1"/>
    <col min="7433" max="7433" width="9" style="290" bestFit="1" customWidth="1"/>
    <col min="7434" max="7435" width="11" style="290" bestFit="1" customWidth="1"/>
    <col min="7436" max="7680" width="9" style="290"/>
    <col min="7681" max="7681" width="5.08984375" style="290" customWidth="1"/>
    <col min="7682" max="7682" width="21.453125" style="290" customWidth="1"/>
    <col min="7683" max="7683" width="9" style="290" bestFit="1" customWidth="1"/>
    <col min="7684" max="7684" width="18" style="290" customWidth="1"/>
    <col min="7685" max="7685" width="17.6328125" style="290" customWidth="1"/>
    <col min="7686" max="7686" width="1.453125" style="290" customWidth="1"/>
    <col min="7687" max="7687" width="1.90625" style="290" customWidth="1"/>
    <col min="7688" max="7688" width="12.6328125" style="290" customWidth="1"/>
    <col min="7689" max="7689" width="9" style="290" bestFit="1" customWidth="1"/>
    <col min="7690" max="7691" width="11" style="290" bestFit="1" customWidth="1"/>
    <col min="7692" max="7936" width="9" style="290"/>
    <col min="7937" max="7937" width="5.08984375" style="290" customWidth="1"/>
    <col min="7938" max="7938" width="21.453125" style="290" customWidth="1"/>
    <col min="7939" max="7939" width="9" style="290" bestFit="1" customWidth="1"/>
    <col min="7940" max="7940" width="18" style="290" customWidth="1"/>
    <col min="7941" max="7941" width="17.6328125" style="290" customWidth="1"/>
    <col min="7942" max="7942" width="1.453125" style="290" customWidth="1"/>
    <col min="7943" max="7943" width="1.90625" style="290" customWidth="1"/>
    <col min="7944" max="7944" width="12.6328125" style="290" customWidth="1"/>
    <col min="7945" max="7945" width="9" style="290" bestFit="1" customWidth="1"/>
    <col min="7946" max="7947" width="11" style="290" bestFit="1" customWidth="1"/>
    <col min="7948" max="8192" width="9" style="290"/>
    <col min="8193" max="8193" width="5.08984375" style="290" customWidth="1"/>
    <col min="8194" max="8194" width="21.453125" style="290" customWidth="1"/>
    <col min="8195" max="8195" width="9" style="290" bestFit="1" customWidth="1"/>
    <col min="8196" max="8196" width="18" style="290" customWidth="1"/>
    <col min="8197" max="8197" width="17.6328125" style="290" customWidth="1"/>
    <col min="8198" max="8198" width="1.453125" style="290" customWidth="1"/>
    <col min="8199" max="8199" width="1.90625" style="290" customWidth="1"/>
    <col min="8200" max="8200" width="12.6328125" style="290" customWidth="1"/>
    <col min="8201" max="8201" width="9" style="290" bestFit="1" customWidth="1"/>
    <col min="8202" max="8203" width="11" style="290" bestFit="1" customWidth="1"/>
    <col min="8204" max="8448" width="9" style="290"/>
    <col min="8449" max="8449" width="5.08984375" style="290" customWidth="1"/>
    <col min="8450" max="8450" width="21.453125" style="290" customWidth="1"/>
    <col min="8451" max="8451" width="9" style="290" bestFit="1" customWidth="1"/>
    <col min="8452" max="8452" width="18" style="290" customWidth="1"/>
    <col min="8453" max="8453" width="17.6328125" style="290" customWidth="1"/>
    <col min="8454" max="8454" width="1.453125" style="290" customWidth="1"/>
    <col min="8455" max="8455" width="1.90625" style="290" customWidth="1"/>
    <col min="8456" max="8456" width="12.6328125" style="290" customWidth="1"/>
    <col min="8457" max="8457" width="9" style="290" bestFit="1" customWidth="1"/>
    <col min="8458" max="8459" width="11" style="290" bestFit="1" customWidth="1"/>
    <col min="8460" max="8704" width="9" style="290"/>
    <col min="8705" max="8705" width="5.08984375" style="290" customWidth="1"/>
    <col min="8706" max="8706" width="21.453125" style="290" customWidth="1"/>
    <col min="8707" max="8707" width="9" style="290" bestFit="1" customWidth="1"/>
    <col min="8708" max="8708" width="18" style="290" customWidth="1"/>
    <col min="8709" max="8709" width="17.6328125" style="290" customWidth="1"/>
    <col min="8710" max="8710" width="1.453125" style="290" customWidth="1"/>
    <col min="8711" max="8711" width="1.90625" style="290" customWidth="1"/>
    <col min="8712" max="8712" width="12.6328125" style="290" customWidth="1"/>
    <col min="8713" max="8713" width="9" style="290" bestFit="1" customWidth="1"/>
    <col min="8714" max="8715" width="11" style="290" bestFit="1" customWidth="1"/>
    <col min="8716" max="8960" width="9" style="290"/>
    <col min="8961" max="8961" width="5.08984375" style="290" customWidth="1"/>
    <col min="8962" max="8962" width="21.453125" style="290" customWidth="1"/>
    <col min="8963" max="8963" width="9" style="290" bestFit="1" customWidth="1"/>
    <col min="8964" max="8964" width="18" style="290" customWidth="1"/>
    <col min="8965" max="8965" width="17.6328125" style="290" customWidth="1"/>
    <col min="8966" max="8966" width="1.453125" style="290" customWidth="1"/>
    <col min="8967" max="8967" width="1.90625" style="290" customWidth="1"/>
    <col min="8968" max="8968" width="12.6328125" style="290" customWidth="1"/>
    <col min="8969" max="8969" width="9" style="290" bestFit="1" customWidth="1"/>
    <col min="8970" max="8971" width="11" style="290" bestFit="1" customWidth="1"/>
    <col min="8972" max="9216" width="9" style="290"/>
    <col min="9217" max="9217" width="5.08984375" style="290" customWidth="1"/>
    <col min="9218" max="9218" width="21.453125" style="290" customWidth="1"/>
    <col min="9219" max="9219" width="9" style="290" bestFit="1" customWidth="1"/>
    <col min="9220" max="9220" width="18" style="290" customWidth="1"/>
    <col min="9221" max="9221" width="17.6328125" style="290" customWidth="1"/>
    <col min="9222" max="9222" width="1.453125" style="290" customWidth="1"/>
    <col min="9223" max="9223" width="1.90625" style="290" customWidth="1"/>
    <col min="9224" max="9224" width="12.6328125" style="290" customWidth="1"/>
    <col min="9225" max="9225" width="9" style="290" bestFit="1" customWidth="1"/>
    <col min="9226" max="9227" width="11" style="290" bestFit="1" customWidth="1"/>
    <col min="9228" max="9472" width="9" style="290"/>
    <col min="9473" max="9473" width="5.08984375" style="290" customWidth="1"/>
    <col min="9474" max="9474" width="21.453125" style="290" customWidth="1"/>
    <col min="9475" max="9475" width="9" style="290" bestFit="1" customWidth="1"/>
    <col min="9476" max="9476" width="18" style="290" customWidth="1"/>
    <col min="9477" max="9477" width="17.6328125" style="290" customWidth="1"/>
    <col min="9478" max="9478" width="1.453125" style="290" customWidth="1"/>
    <col min="9479" max="9479" width="1.90625" style="290" customWidth="1"/>
    <col min="9480" max="9480" width="12.6328125" style="290" customWidth="1"/>
    <col min="9481" max="9481" width="9" style="290" bestFit="1" customWidth="1"/>
    <col min="9482" max="9483" width="11" style="290" bestFit="1" customWidth="1"/>
    <col min="9484" max="9728" width="9" style="290"/>
    <col min="9729" max="9729" width="5.08984375" style="290" customWidth="1"/>
    <col min="9730" max="9730" width="21.453125" style="290" customWidth="1"/>
    <col min="9731" max="9731" width="9" style="290" bestFit="1" customWidth="1"/>
    <col min="9732" max="9732" width="18" style="290" customWidth="1"/>
    <col min="9733" max="9733" width="17.6328125" style="290" customWidth="1"/>
    <col min="9734" max="9734" width="1.453125" style="290" customWidth="1"/>
    <col min="9735" max="9735" width="1.90625" style="290" customWidth="1"/>
    <col min="9736" max="9736" width="12.6328125" style="290" customWidth="1"/>
    <col min="9737" max="9737" width="9" style="290" bestFit="1" customWidth="1"/>
    <col min="9738" max="9739" width="11" style="290" bestFit="1" customWidth="1"/>
    <col min="9740" max="9984" width="9" style="290"/>
    <col min="9985" max="9985" width="5.08984375" style="290" customWidth="1"/>
    <col min="9986" max="9986" width="21.453125" style="290" customWidth="1"/>
    <col min="9987" max="9987" width="9" style="290" bestFit="1" customWidth="1"/>
    <col min="9988" max="9988" width="18" style="290" customWidth="1"/>
    <col min="9989" max="9989" width="17.6328125" style="290" customWidth="1"/>
    <col min="9990" max="9990" width="1.453125" style="290" customWidth="1"/>
    <col min="9991" max="9991" width="1.90625" style="290" customWidth="1"/>
    <col min="9992" max="9992" width="12.6328125" style="290" customWidth="1"/>
    <col min="9993" max="9993" width="9" style="290" bestFit="1" customWidth="1"/>
    <col min="9994" max="9995" width="11" style="290" bestFit="1" customWidth="1"/>
    <col min="9996" max="10240" width="9" style="290"/>
    <col min="10241" max="10241" width="5.08984375" style="290" customWidth="1"/>
    <col min="10242" max="10242" width="21.453125" style="290" customWidth="1"/>
    <col min="10243" max="10243" width="9" style="290" bestFit="1" customWidth="1"/>
    <col min="10244" max="10244" width="18" style="290" customWidth="1"/>
    <col min="10245" max="10245" width="17.6328125" style="290" customWidth="1"/>
    <col min="10246" max="10246" width="1.453125" style="290" customWidth="1"/>
    <col min="10247" max="10247" width="1.90625" style="290" customWidth="1"/>
    <col min="10248" max="10248" width="12.6328125" style="290" customWidth="1"/>
    <col min="10249" max="10249" width="9" style="290" bestFit="1" customWidth="1"/>
    <col min="10250" max="10251" width="11" style="290" bestFit="1" customWidth="1"/>
    <col min="10252" max="10496" width="9" style="290"/>
    <col min="10497" max="10497" width="5.08984375" style="290" customWidth="1"/>
    <col min="10498" max="10498" width="21.453125" style="290" customWidth="1"/>
    <col min="10499" max="10499" width="9" style="290" bestFit="1" customWidth="1"/>
    <col min="10500" max="10500" width="18" style="290" customWidth="1"/>
    <col min="10501" max="10501" width="17.6328125" style="290" customWidth="1"/>
    <col min="10502" max="10502" width="1.453125" style="290" customWidth="1"/>
    <col min="10503" max="10503" width="1.90625" style="290" customWidth="1"/>
    <col min="10504" max="10504" width="12.6328125" style="290" customWidth="1"/>
    <col min="10505" max="10505" width="9" style="290" bestFit="1" customWidth="1"/>
    <col min="10506" max="10507" width="11" style="290" bestFit="1" customWidth="1"/>
    <col min="10508" max="10752" width="9" style="290"/>
    <col min="10753" max="10753" width="5.08984375" style="290" customWidth="1"/>
    <col min="10754" max="10754" width="21.453125" style="290" customWidth="1"/>
    <col min="10755" max="10755" width="9" style="290" bestFit="1" customWidth="1"/>
    <col min="10756" max="10756" width="18" style="290" customWidth="1"/>
    <col min="10757" max="10757" width="17.6328125" style="290" customWidth="1"/>
    <col min="10758" max="10758" width="1.453125" style="290" customWidth="1"/>
    <col min="10759" max="10759" width="1.90625" style="290" customWidth="1"/>
    <col min="10760" max="10760" width="12.6328125" style="290" customWidth="1"/>
    <col min="10761" max="10761" width="9" style="290" bestFit="1" customWidth="1"/>
    <col min="10762" max="10763" width="11" style="290" bestFit="1" customWidth="1"/>
    <col min="10764" max="11008" width="9" style="290"/>
    <col min="11009" max="11009" width="5.08984375" style="290" customWidth="1"/>
    <col min="11010" max="11010" width="21.453125" style="290" customWidth="1"/>
    <col min="11011" max="11011" width="9" style="290" bestFit="1" customWidth="1"/>
    <col min="11012" max="11012" width="18" style="290" customWidth="1"/>
    <col min="11013" max="11013" width="17.6328125" style="290" customWidth="1"/>
    <col min="11014" max="11014" width="1.453125" style="290" customWidth="1"/>
    <col min="11015" max="11015" width="1.90625" style="290" customWidth="1"/>
    <col min="11016" max="11016" width="12.6328125" style="290" customWidth="1"/>
    <col min="11017" max="11017" width="9" style="290" bestFit="1" customWidth="1"/>
    <col min="11018" max="11019" width="11" style="290" bestFit="1" customWidth="1"/>
    <col min="11020" max="11264" width="9" style="290"/>
    <col min="11265" max="11265" width="5.08984375" style="290" customWidth="1"/>
    <col min="11266" max="11266" width="21.453125" style="290" customWidth="1"/>
    <col min="11267" max="11267" width="9" style="290" bestFit="1" customWidth="1"/>
    <col min="11268" max="11268" width="18" style="290" customWidth="1"/>
    <col min="11269" max="11269" width="17.6328125" style="290" customWidth="1"/>
    <col min="11270" max="11270" width="1.453125" style="290" customWidth="1"/>
    <col min="11271" max="11271" width="1.90625" style="290" customWidth="1"/>
    <col min="11272" max="11272" width="12.6328125" style="290" customWidth="1"/>
    <col min="11273" max="11273" width="9" style="290" bestFit="1" customWidth="1"/>
    <col min="11274" max="11275" width="11" style="290" bestFit="1" customWidth="1"/>
    <col min="11276" max="11520" width="9" style="290"/>
    <col min="11521" max="11521" width="5.08984375" style="290" customWidth="1"/>
    <col min="11522" max="11522" width="21.453125" style="290" customWidth="1"/>
    <col min="11523" max="11523" width="9" style="290" bestFit="1" customWidth="1"/>
    <col min="11524" max="11524" width="18" style="290" customWidth="1"/>
    <col min="11525" max="11525" width="17.6328125" style="290" customWidth="1"/>
    <col min="11526" max="11526" width="1.453125" style="290" customWidth="1"/>
    <col min="11527" max="11527" width="1.90625" style="290" customWidth="1"/>
    <col min="11528" max="11528" width="12.6328125" style="290" customWidth="1"/>
    <col min="11529" max="11529" width="9" style="290" bestFit="1" customWidth="1"/>
    <col min="11530" max="11531" width="11" style="290" bestFit="1" customWidth="1"/>
    <col min="11532" max="11776" width="9" style="290"/>
    <col min="11777" max="11777" width="5.08984375" style="290" customWidth="1"/>
    <col min="11778" max="11778" width="21.453125" style="290" customWidth="1"/>
    <col min="11779" max="11779" width="9" style="290" bestFit="1" customWidth="1"/>
    <col min="11780" max="11780" width="18" style="290" customWidth="1"/>
    <col min="11781" max="11781" width="17.6328125" style="290" customWidth="1"/>
    <col min="11782" max="11782" width="1.453125" style="290" customWidth="1"/>
    <col min="11783" max="11783" width="1.90625" style="290" customWidth="1"/>
    <col min="11784" max="11784" width="12.6328125" style="290" customWidth="1"/>
    <col min="11785" max="11785" width="9" style="290" bestFit="1" customWidth="1"/>
    <col min="11786" max="11787" width="11" style="290" bestFit="1" customWidth="1"/>
    <col min="11788" max="12032" width="9" style="290"/>
    <col min="12033" max="12033" width="5.08984375" style="290" customWidth="1"/>
    <col min="12034" max="12034" width="21.453125" style="290" customWidth="1"/>
    <col min="12035" max="12035" width="9" style="290" bestFit="1" customWidth="1"/>
    <col min="12036" max="12036" width="18" style="290" customWidth="1"/>
    <col min="12037" max="12037" width="17.6328125" style="290" customWidth="1"/>
    <col min="12038" max="12038" width="1.453125" style="290" customWidth="1"/>
    <col min="12039" max="12039" width="1.90625" style="290" customWidth="1"/>
    <col min="12040" max="12040" width="12.6328125" style="290" customWidth="1"/>
    <col min="12041" max="12041" width="9" style="290" bestFit="1" customWidth="1"/>
    <col min="12042" max="12043" width="11" style="290" bestFit="1" customWidth="1"/>
    <col min="12044" max="12288" width="9" style="290"/>
    <col min="12289" max="12289" width="5.08984375" style="290" customWidth="1"/>
    <col min="12290" max="12290" width="21.453125" style="290" customWidth="1"/>
    <col min="12291" max="12291" width="9" style="290" bestFit="1" customWidth="1"/>
    <col min="12292" max="12292" width="18" style="290" customWidth="1"/>
    <col min="12293" max="12293" width="17.6328125" style="290" customWidth="1"/>
    <col min="12294" max="12294" width="1.453125" style="290" customWidth="1"/>
    <col min="12295" max="12295" width="1.90625" style="290" customWidth="1"/>
    <col min="12296" max="12296" width="12.6328125" style="290" customWidth="1"/>
    <col min="12297" max="12297" width="9" style="290" bestFit="1" customWidth="1"/>
    <col min="12298" max="12299" width="11" style="290" bestFit="1" customWidth="1"/>
    <col min="12300" max="12544" width="9" style="290"/>
    <col min="12545" max="12545" width="5.08984375" style="290" customWidth="1"/>
    <col min="12546" max="12546" width="21.453125" style="290" customWidth="1"/>
    <col min="12547" max="12547" width="9" style="290" bestFit="1" customWidth="1"/>
    <col min="12548" max="12548" width="18" style="290" customWidth="1"/>
    <col min="12549" max="12549" width="17.6328125" style="290" customWidth="1"/>
    <col min="12550" max="12550" width="1.453125" style="290" customWidth="1"/>
    <col min="12551" max="12551" width="1.90625" style="290" customWidth="1"/>
    <col min="12552" max="12552" width="12.6328125" style="290" customWidth="1"/>
    <col min="12553" max="12553" width="9" style="290" bestFit="1" customWidth="1"/>
    <col min="12554" max="12555" width="11" style="290" bestFit="1" customWidth="1"/>
    <col min="12556" max="12800" width="9" style="290"/>
    <col min="12801" max="12801" width="5.08984375" style="290" customWidth="1"/>
    <col min="12802" max="12802" width="21.453125" style="290" customWidth="1"/>
    <col min="12803" max="12803" width="9" style="290" bestFit="1" customWidth="1"/>
    <col min="12804" max="12804" width="18" style="290" customWidth="1"/>
    <col min="12805" max="12805" width="17.6328125" style="290" customWidth="1"/>
    <col min="12806" max="12806" width="1.453125" style="290" customWidth="1"/>
    <col min="12807" max="12807" width="1.90625" style="290" customWidth="1"/>
    <col min="12808" max="12808" width="12.6328125" style="290" customWidth="1"/>
    <col min="12809" max="12809" width="9" style="290" bestFit="1" customWidth="1"/>
    <col min="12810" max="12811" width="11" style="290" bestFit="1" customWidth="1"/>
    <col min="12812" max="13056" width="9" style="290"/>
    <col min="13057" max="13057" width="5.08984375" style="290" customWidth="1"/>
    <col min="13058" max="13058" width="21.453125" style="290" customWidth="1"/>
    <col min="13059" max="13059" width="9" style="290" bestFit="1" customWidth="1"/>
    <col min="13060" max="13060" width="18" style="290" customWidth="1"/>
    <col min="13061" max="13061" width="17.6328125" style="290" customWidth="1"/>
    <col min="13062" max="13062" width="1.453125" style="290" customWidth="1"/>
    <col min="13063" max="13063" width="1.90625" style="290" customWidth="1"/>
    <col min="13064" max="13064" width="12.6328125" style="290" customWidth="1"/>
    <col min="13065" max="13065" width="9" style="290" bestFit="1" customWidth="1"/>
    <col min="13066" max="13067" width="11" style="290" bestFit="1" customWidth="1"/>
    <col min="13068" max="13312" width="9" style="290"/>
    <col min="13313" max="13313" width="5.08984375" style="290" customWidth="1"/>
    <col min="13314" max="13314" width="21.453125" style="290" customWidth="1"/>
    <col min="13315" max="13315" width="9" style="290" bestFit="1" customWidth="1"/>
    <col min="13316" max="13316" width="18" style="290" customWidth="1"/>
    <col min="13317" max="13317" width="17.6328125" style="290" customWidth="1"/>
    <col min="13318" max="13318" width="1.453125" style="290" customWidth="1"/>
    <col min="13319" max="13319" width="1.90625" style="290" customWidth="1"/>
    <col min="13320" max="13320" width="12.6328125" style="290" customWidth="1"/>
    <col min="13321" max="13321" width="9" style="290" bestFit="1" customWidth="1"/>
    <col min="13322" max="13323" width="11" style="290" bestFit="1" customWidth="1"/>
    <col min="13324" max="13568" width="9" style="290"/>
    <col min="13569" max="13569" width="5.08984375" style="290" customWidth="1"/>
    <col min="13570" max="13570" width="21.453125" style="290" customWidth="1"/>
    <col min="13571" max="13571" width="9" style="290" bestFit="1" customWidth="1"/>
    <col min="13572" max="13572" width="18" style="290" customWidth="1"/>
    <col min="13573" max="13573" width="17.6328125" style="290" customWidth="1"/>
    <col min="13574" max="13574" width="1.453125" style="290" customWidth="1"/>
    <col min="13575" max="13575" width="1.90625" style="290" customWidth="1"/>
    <col min="13576" max="13576" width="12.6328125" style="290" customWidth="1"/>
    <col min="13577" max="13577" width="9" style="290" bestFit="1" customWidth="1"/>
    <col min="13578" max="13579" width="11" style="290" bestFit="1" customWidth="1"/>
    <col min="13580" max="13824" width="9" style="290"/>
    <col min="13825" max="13825" width="5.08984375" style="290" customWidth="1"/>
    <col min="13826" max="13826" width="21.453125" style="290" customWidth="1"/>
    <col min="13827" max="13827" width="9" style="290" bestFit="1" customWidth="1"/>
    <col min="13828" max="13828" width="18" style="290" customWidth="1"/>
    <col min="13829" max="13829" width="17.6328125" style="290" customWidth="1"/>
    <col min="13830" max="13830" width="1.453125" style="290" customWidth="1"/>
    <col min="13831" max="13831" width="1.90625" style="290" customWidth="1"/>
    <col min="13832" max="13832" width="12.6328125" style="290" customWidth="1"/>
    <col min="13833" max="13833" width="9" style="290" bestFit="1" customWidth="1"/>
    <col min="13834" max="13835" width="11" style="290" bestFit="1" customWidth="1"/>
    <col min="13836" max="14080" width="9" style="290"/>
    <col min="14081" max="14081" width="5.08984375" style="290" customWidth="1"/>
    <col min="14082" max="14082" width="21.453125" style="290" customWidth="1"/>
    <col min="14083" max="14083" width="9" style="290" bestFit="1" customWidth="1"/>
    <col min="14084" max="14084" width="18" style="290" customWidth="1"/>
    <col min="14085" max="14085" width="17.6328125" style="290" customWidth="1"/>
    <col min="14086" max="14086" width="1.453125" style="290" customWidth="1"/>
    <col min="14087" max="14087" width="1.90625" style="290" customWidth="1"/>
    <col min="14088" max="14088" width="12.6328125" style="290" customWidth="1"/>
    <col min="14089" max="14089" width="9" style="290" bestFit="1" customWidth="1"/>
    <col min="14090" max="14091" width="11" style="290" bestFit="1" customWidth="1"/>
    <col min="14092" max="14336" width="9" style="290"/>
    <col min="14337" max="14337" width="5.08984375" style="290" customWidth="1"/>
    <col min="14338" max="14338" width="21.453125" style="290" customWidth="1"/>
    <col min="14339" max="14339" width="9" style="290" bestFit="1" customWidth="1"/>
    <col min="14340" max="14340" width="18" style="290" customWidth="1"/>
    <col min="14341" max="14341" width="17.6328125" style="290" customWidth="1"/>
    <col min="14342" max="14342" width="1.453125" style="290" customWidth="1"/>
    <col min="14343" max="14343" width="1.90625" style="290" customWidth="1"/>
    <col min="14344" max="14344" width="12.6328125" style="290" customWidth="1"/>
    <col min="14345" max="14345" width="9" style="290" bestFit="1" customWidth="1"/>
    <col min="14346" max="14347" width="11" style="290" bestFit="1" customWidth="1"/>
    <col min="14348" max="14592" width="9" style="290"/>
    <col min="14593" max="14593" width="5.08984375" style="290" customWidth="1"/>
    <col min="14594" max="14594" width="21.453125" style="290" customWidth="1"/>
    <col min="14595" max="14595" width="9" style="290" bestFit="1" customWidth="1"/>
    <col min="14596" max="14596" width="18" style="290" customWidth="1"/>
    <col min="14597" max="14597" width="17.6328125" style="290" customWidth="1"/>
    <col min="14598" max="14598" width="1.453125" style="290" customWidth="1"/>
    <col min="14599" max="14599" width="1.90625" style="290" customWidth="1"/>
    <col min="14600" max="14600" width="12.6328125" style="290" customWidth="1"/>
    <col min="14601" max="14601" width="9" style="290" bestFit="1" customWidth="1"/>
    <col min="14602" max="14603" width="11" style="290" bestFit="1" customWidth="1"/>
    <col min="14604" max="14848" width="9" style="290"/>
    <col min="14849" max="14849" width="5.08984375" style="290" customWidth="1"/>
    <col min="14850" max="14850" width="21.453125" style="290" customWidth="1"/>
    <col min="14851" max="14851" width="9" style="290" bestFit="1" customWidth="1"/>
    <col min="14852" max="14852" width="18" style="290" customWidth="1"/>
    <col min="14853" max="14853" width="17.6328125" style="290" customWidth="1"/>
    <col min="14854" max="14854" width="1.453125" style="290" customWidth="1"/>
    <col min="14855" max="14855" width="1.90625" style="290" customWidth="1"/>
    <col min="14856" max="14856" width="12.6328125" style="290" customWidth="1"/>
    <col min="14857" max="14857" width="9" style="290" bestFit="1" customWidth="1"/>
    <col min="14858" max="14859" width="11" style="290" bestFit="1" customWidth="1"/>
    <col min="14860" max="15104" width="9" style="290"/>
    <col min="15105" max="15105" width="5.08984375" style="290" customWidth="1"/>
    <col min="15106" max="15106" width="21.453125" style="290" customWidth="1"/>
    <col min="15107" max="15107" width="9" style="290" bestFit="1" customWidth="1"/>
    <col min="15108" max="15108" width="18" style="290" customWidth="1"/>
    <col min="15109" max="15109" width="17.6328125" style="290" customWidth="1"/>
    <col min="15110" max="15110" width="1.453125" style="290" customWidth="1"/>
    <col min="15111" max="15111" width="1.90625" style="290" customWidth="1"/>
    <col min="15112" max="15112" width="12.6328125" style="290" customWidth="1"/>
    <col min="15113" max="15113" width="9" style="290" bestFit="1" customWidth="1"/>
    <col min="15114" max="15115" width="11" style="290" bestFit="1" customWidth="1"/>
    <col min="15116" max="15360" width="9" style="290"/>
    <col min="15361" max="15361" width="5.08984375" style="290" customWidth="1"/>
    <col min="15362" max="15362" width="21.453125" style="290" customWidth="1"/>
    <col min="15363" max="15363" width="9" style="290" bestFit="1" customWidth="1"/>
    <col min="15364" max="15364" width="18" style="290" customWidth="1"/>
    <col min="15365" max="15365" width="17.6328125" style="290" customWidth="1"/>
    <col min="15366" max="15366" width="1.453125" style="290" customWidth="1"/>
    <col min="15367" max="15367" width="1.90625" style="290" customWidth="1"/>
    <col min="15368" max="15368" width="12.6328125" style="290" customWidth="1"/>
    <col min="15369" max="15369" width="9" style="290" bestFit="1" customWidth="1"/>
    <col min="15370" max="15371" width="11" style="290" bestFit="1" customWidth="1"/>
    <col min="15372" max="15616" width="9" style="290"/>
    <col min="15617" max="15617" width="5.08984375" style="290" customWidth="1"/>
    <col min="15618" max="15618" width="21.453125" style="290" customWidth="1"/>
    <col min="15619" max="15619" width="9" style="290" bestFit="1" customWidth="1"/>
    <col min="15620" max="15620" width="18" style="290" customWidth="1"/>
    <col min="15621" max="15621" width="17.6328125" style="290" customWidth="1"/>
    <col min="15622" max="15622" width="1.453125" style="290" customWidth="1"/>
    <col min="15623" max="15623" width="1.90625" style="290" customWidth="1"/>
    <col min="15624" max="15624" width="12.6328125" style="290" customWidth="1"/>
    <col min="15625" max="15625" width="9" style="290" bestFit="1" customWidth="1"/>
    <col min="15626" max="15627" width="11" style="290" bestFit="1" customWidth="1"/>
    <col min="15628" max="15872" width="9" style="290"/>
    <col min="15873" max="15873" width="5.08984375" style="290" customWidth="1"/>
    <col min="15874" max="15874" width="21.453125" style="290" customWidth="1"/>
    <col min="15875" max="15875" width="9" style="290" bestFit="1" customWidth="1"/>
    <col min="15876" max="15876" width="18" style="290" customWidth="1"/>
    <col min="15877" max="15877" width="17.6328125" style="290" customWidth="1"/>
    <col min="15878" max="15878" width="1.453125" style="290" customWidth="1"/>
    <col min="15879" max="15879" width="1.90625" style="290" customWidth="1"/>
    <col min="15880" max="15880" width="12.6328125" style="290" customWidth="1"/>
    <col min="15881" max="15881" width="9" style="290" bestFit="1" customWidth="1"/>
    <col min="15882" max="15883" width="11" style="290" bestFit="1" customWidth="1"/>
    <col min="15884" max="16128" width="9" style="290"/>
    <col min="16129" max="16129" width="5.08984375" style="290" customWidth="1"/>
    <col min="16130" max="16130" width="21.453125" style="290" customWidth="1"/>
    <col min="16131" max="16131" width="9" style="290" bestFit="1" customWidth="1"/>
    <col min="16132" max="16132" width="18" style="290" customWidth="1"/>
    <col min="16133" max="16133" width="17.6328125" style="290" customWidth="1"/>
    <col min="16134" max="16134" width="1.453125" style="290" customWidth="1"/>
    <col min="16135" max="16135" width="1.90625" style="290" customWidth="1"/>
    <col min="16136" max="16136" width="12.6328125" style="290" customWidth="1"/>
    <col min="16137" max="16137" width="9" style="290" bestFit="1" customWidth="1"/>
    <col min="16138" max="16139" width="11" style="290" bestFit="1" customWidth="1"/>
    <col min="16140" max="16384" width="9" style="290"/>
  </cols>
  <sheetData>
    <row r="1" spans="1:10" s="290" customFormat="1" ht="18.25" customHeight="1">
      <c r="A1" s="289"/>
      <c r="B1" s="290" t="s">
        <v>148</v>
      </c>
      <c r="C1" s="289"/>
      <c r="J1" s="148"/>
    </row>
    <row r="2" spans="1:10" s="290" customFormat="1" ht="18.25" customHeight="1">
      <c r="A2" s="291" t="s">
        <v>18</v>
      </c>
      <c r="B2" s="264" t="s">
        <v>149</v>
      </c>
      <c r="C2" s="264" t="s">
        <v>150</v>
      </c>
      <c r="D2" s="264" t="s">
        <v>151</v>
      </c>
      <c r="E2" s="264" t="s">
        <v>152</v>
      </c>
      <c r="H2" s="292" t="s">
        <v>153</v>
      </c>
      <c r="J2" s="148"/>
    </row>
    <row r="3" spans="1:10" s="290" customFormat="1" ht="18.25" customHeight="1">
      <c r="A3" s="291"/>
      <c r="B3" s="264"/>
      <c r="C3" s="291"/>
      <c r="D3" s="264"/>
      <c r="E3" s="293"/>
      <c r="H3" s="294"/>
      <c r="J3" s="148"/>
    </row>
    <row r="4" spans="1:10" s="290" customFormat="1">
      <c r="A4" s="295" t="s">
        <v>22</v>
      </c>
      <c r="B4" s="296" t="s">
        <v>156</v>
      </c>
      <c r="C4" s="295"/>
      <c r="D4" s="297"/>
      <c r="E4" s="295"/>
      <c r="H4" s="297"/>
      <c r="J4" s="148"/>
    </row>
    <row r="5" spans="1:10" s="290" customFormat="1">
      <c r="A5" s="298"/>
      <c r="B5" s="299"/>
      <c r="C5" s="300"/>
      <c r="D5" s="301"/>
      <c r="E5" s="300"/>
      <c r="H5" s="297"/>
      <c r="J5" s="148"/>
    </row>
    <row r="6" spans="1:10" s="290" customFormat="1" ht="17.25" customHeight="1">
      <c r="A6" s="150"/>
      <c r="B6" s="140"/>
      <c r="C6" s="291"/>
      <c r="D6" s="297"/>
      <c r="E6" s="264"/>
      <c r="H6" s="297"/>
      <c r="J6" s="148"/>
    </row>
    <row r="7" spans="1:10" s="290" customFormat="1">
      <c r="A7" s="182" t="s">
        <v>157</v>
      </c>
      <c r="B7" s="184" t="s">
        <v>158</v>
      </c>
      <c r="C7" s="295" t="s">
        <v>155</v>
      </c>
      <c r="D7" s="302"/>
      <c r="E7" s="295"/>
      <c r="H7" s="297"/>
      <c r="J7" s="148"/>
    </row>
    <row r="8" spans="1:10" s="290" customFormat="1">
      <c r="A8" s="183"/>
      <c r="B8" s="185"/>
      <c r="C8" s="300"/>
      <c r="D8" s="303"/>
      <c r="E8" s="300"/>
      <c r="H8" s="297"/>
      <c r="J8" s="148"/>
    </row>
    <row r="9" spans="1:10" s="290" customFormat="1" ht="18.25" customHeight="1">
      <c r="A9" s="151"/>
      <c r="B9" s="135"/>
      <c r="C9" s="291"/>
      <c r="D9" s="297"/>
      <c r="E9" s="304"/>
      <c r="H9" s="297"/>
      <c r="J9" s="148"/>
    </row>
    <row r="10" spans="1:10" s="290" customFormat="1">
      <c r="A10" s="182" t="s">
        <v>159</v>
      </c>
      <c r="B10" s="184" t="s">
        <v>160</v>
      </c>
      <c r="C10" s="295" t="s">
        <v>155</v>
      </c>
      <c r="D10" s="302"/>
      <c r="E10" s="295"/>
      <c r="H10" s="297"/>
      <c r="J10" s="148"/>
    </row>
    <row r="11" spans="1:10" s="290" customFormat="1">
      <c r="A11" s="183"/>
      <c r="B11" s="185"/>
      <c r="C11" s="300"/>
      <c r="D11" s="303"/>
      <c r="E11" s="300"/>
      <c r="H11" s="297"/>
      <c r="J11" s="148"/>
    </row>
    <row r="12" spans="1:10" s="290" customFormat="1" ht="18.25" customHeight="1">
      <c r="A12" s="151"/>
      <c r="B12" s="135"/>
      <c r="C12" s="291"/>
      <c r="D12" s="297"/>
      <c r="E12" s="304"/>
      <c r="H12" s="297"/>
      <c r="J12" s="148"/>
    </row>
    <row r="13" spans="1:10" s="290" customFormat="1">
      <c r="A13" s="182" t="s">
        <v>348</v>
      </c>
      <c r="B13" s="184" t="s">
        <v>347</v>
      </c>
      <c r="C13" s="295" t="s">
        <v>155</v>
      </c>
      <c r="D13" s="302"/>
      <c r="E13" s="295"/>
      <c r="H13" s="297"/>
      <c r="J13" s="148"/>
    </row>
    <row r="14" spans="1:10" s="290" customFormat="1">
      <c r="A14" s="183"/>
      <c r="B14" s="185"/>
      <c r="C14" s="300"/>
      <c r="D14" s="303"/>
      <c r="E14" s="300"/>
      <c r="H14" s="297"/>
      <c r="J14" s="148"/>
    </row>
    <row r="15" spans="1:10" s="290" customFormat="1" ht="18.25" customHeight="1">
      <c r="A15" s="151"/>
      <c r="B15" s="159"/>
      <c r="C15" s="291"/>
      <c r="D15" s="297"/>
      <c r="E15" s="304"/>
      <c r="H15" s="297"/>
      <c r="J15" s="148"/>
    </row>
    <row r="16" spans="1:10" s="290" customFormat="1">
      <c r="A16" s="186"/>
      <c r="B16" s="295" t="s">
        <v>161</v>
      </c>
      <c r="C16" s="295"/>
      <c r="D16" s="302"/>
      <c r="E16" s="295"/>
      <c r="H16" s="305"/>
      <c r="J16" s="148"/>
    </row>
    <row r="17" spans="1:12" s="290" customFormat="1">
      <c r="A17" s="187"/>
      <c r="B17" s="300"/>
      <c r="C17" s="300"/>
      <c r="D17" s="303"/>
      <c r="E17" s="300"/>
      <c r="H17" s="305"/>
      <c r="J17" s="148"/>
    </row>
    <row r="18" spans="1:12" s="290" customFormat="1" ht="18.25" customHeight="1">
      <c r="A18" s="291"/>
      <c r="B18" s="264"/>
      <c r="C18" s="291"/>
      <c r="D18" s="305"/>
      <c r="E18" s="264"/>
      <c r="H18" s="305"/>
      <c r="J18" s="148"/>
    </row>
    <row r="19" spans="1:12" s="290" customFormat="1">
      <c r="A19" s="295" t="s">
        <v>6</v>
      </c>
      <c r="B19" s="296" t="s">
        <v>154</v>
      </c>
      <c r="C19" s="295" t="s">
        <v>155</v>
      </c>
      <c r="D19" s="302"/>
      <c r="E19" s="306"/>
      <c r="H19" s="297"/>
    </row>
    <row r="20" spans="1:12" s="290" customFormat="1">
      <c r="A20" s="300"/>
      <c r="B20" s="307"/>
      <c r="C20" s="300"/>
      <c r="D20" s="303"/>
      <c r="E20" s="307"/>
      <c r="H20" s="297"/>
      <c r="J20" s="308"/>
      <c r="K20" s="309"/>
      <c r="L20" s="308"/>
    </row>
    <row r="21" spans="1:12" s="290" customFormat="1" ht="18.25" customHeight="1">
      <c r="A21" s="310"/>
      <c r="B21" s="292"/>
      <c r="C21" s="310"/>
      <c r="D21" s="305"/>
      <c r="E21" s="292"/>
      <c r="H21" s="292"/>
      <c r="J21" s="308"/>
    </row>
    <row r="22" spans="1:12" s="290" customFormat="1">
      <c r="A22" s="295"/>
      <c r="B22" s="311" t="s">
        <v>162</v>
      </c>
      <c r="C22" s="312"/>
      <c r="D22" s="302"/>
      <c r="E22" s="313"/>
      <c r="H22" s="305"/>
      <c r="J22" s="308"/>
    </row>
    <row r="23" spans="1:12" s="290" customFormat="1">
      <c r="A23" s="300"/>
      <c r="B23" s="314"/>
      <c r="C23" s="315"/>
      <c r="D23" s="303"/>
      <c r="E23" s="316"/>
      <c r="H23" s="305"/>
      <c r="J23" s="308"/>
    </row>
    <row r="24" spans="1:12" s="290" customFormat="1" ht="18.25" customHeight="1">
      <c r="A24" s="291"/>
      <c r="B24" s="264"/>
      <c r="C24" s="291"/>
      <c r="D24" s="317"/>
      <c r="E24" s="264"/>
      <c r="F24" s="318"/>
      <c r="H24" s="305"/>
      <c r="J24" s="148"/>
    </row>
    <row r="25" spans="1:12" s="290" customFormat="1">
      <c r="A25" s="295" t="s">
        <v>163</v>
      </c>
      <c r="B25" s="296" t="s">
        <v>164</v>
      </c>
      <c r="C25" s="295" t="s">
        <v>155</v>
      </c>
      <c r="D25" s="302"/>
      <c r="E25" s="319"/>
      <c r="H25" s="305"/>
    </row>
    <row r="26" spans="1:12" s="290" customFormat="1">
      <c r="A26" s="298"/>
      <c r="B26" s="299"/>
      <c r="C26" s="300"/>
      <c r="D26" s="303"/>
      <c r="E26" s="320"/>
      <c r="H26" s="305"/>
      <c r="J26" s="308"/>
      <c r="K26" s="309"/>
      <c r="L26" s="308"/>
    </row>
    <row r="27" spans="1:12" s="290" customFormat="1" ht="18.25" customHeight="1">
      <c r="A27" s="310"/>
      <c r="B27" s="292"/>
      <c r="C27" s="291"/>
      <c r="D27" s="305"/>
      <c r="E27" s="321"/>
      <c r="H27" s="305"/>
      <c r="J27" s="308"/>
    </row>
    <row r="28" spans="1:12" s="290" customFormat="1">
      <c r="A28" s="295"/>
      <c r="B28" s="311" t="s">
        <v>165</v>
      </c>
      <c r="C28" s="295"/>
      <c r="D28" s="302"/>
      <c r="E28" s="295"/>
      <c r="H28" s="305"/>
      <c r="J28" s="308"/>
    </row>
    <row r="29" spans="1:12" s="290" customFormat="1">
      <c r="A29" s="298"/>
      <c r="B29" s="322"/>
      <c r="C29" s="298"/>
      <c r="D29" s="303"/>
      <c r="E29" s="298"/>
      <c r="H29" s="305"/>
      <c r="J29" s="308"/>
    </row>
    <row r="30" spans="1:12" s="290" customFormat="1" ht="18.25" customHeight="1">
      <c r="A30" s="310"/>
      <c r="B30" s="292"/>
      <c r="C30" s="310"/>
      <c r="D30" s="305"/>
      <c r="E30" s="292"/>
      <c r="F30" s="323"/>
      <c r="H30" s="305"/>
      <c r="J30" s="148"/>
    </row>
    <row r="31" spans="1:12" s="290" customFormat="1">
      <c r="A31" s="295" t="s">
        <v>166</v>
      </c>
      <c r="B31" s="296" t="s">
        <v>167</v>
      </c>
      <c r="C31" s="295" t="s">
        <v>155</v>
      </c>
      <c r="D31" s="302"/>
      <c r="E31" s="319"/>
      <c r="H31" s="305"/>
      <c r="J31" s="148"/>
    </row>
    <row r="32" spans="1:12" s="290" customFormat="1">
      <c r="A32" s="298"/>
      <c r="B32" s="299"/>
      <c r="C32" s="298"/>
      <c r="D32" s="303"/>
      <c r="E32" s="320"/>
      <c r="H32" s="305"/>
      <c r="J32" s="149"/>
      <c r="K32" s="309"/>
    </row>
    <row r="33" spans="1:11" s="290" customFormat="1" ht="18.25" customHeight="1">
      <c r="A33" s="310"/>
      <c r="B33" s="292"/>
      <c r="C33" s="310"/>
      <c r="D33" s="305"/>
      <c r="E33" s="292"/>
      <c r="H33" s="305"/>
      <c r="J33" s="149"/>
    </row>
    <row r="34" spans="1:11" s="290" customFormat="1">
      <c r="A34" s="295"/>
      <c r="B34" s="311" t="s">
        <v>168</v>
      </c>
      <c r="C34" s="295"/>
      <c r="D34" s="302"/>
      <c r="E34" s="295"/>
      <c r="H34" s="305"/>
      <c r="J34" s="148"/>
    </row>
    <row r="35" spans="1:11" s="290" customFormat="1">
      <c r="A35" s="298"/>
      <c r="B35" s="322"/>
      <c r="C35" s="298"/>
      <c r="D35" s="303"/>
      <c r="E35" s="298"/>
      <c r="H35" s="305"/>
      <c r="J35" s="148"/>
    </row>
    <row r="36" spans="1:11" s="290" customFormat="1" ht="18.25" customHeight="1">
      <c r="A36" s="310"/>
      <c r="B36" s="292"/>
      <c r="C36" s="291"/>
      <c r="D36" s="305"/>
      <c r="E36" s="324"/>
      <c r="H36" s="305"/>
      <c r="J36" s="148"/>
    </row>
    <row r="37" spans="1:11" s="290" customFormat="1">
      <c r="A37" s="295" t="s">
        <v>169</v>
      </c>
      <c r="B37" s="296" t="s">
        <v>170</v>
      </c>
      <c r="C37" s="295" t="s">
        <v>155</v>
      </c>
      <c r="D37" s="302"/>
      <c r="E37" s="325">
        <v>0.1</v>
      </c>
      <c r="H37" s="305"/>
      <c r="J37" s="148"/>
    </row>
    <row r="38" spans="1:11" s="290" customFormat="1">
      <c r="A38" s="298"/>
      <c r="B38" s="299"/>
      <c r="C38" s="298"/>
      <c r="D38" s="303"/>
      <c r="E38" s="326"/>
      <c r="J38" s="148"/>
    </row>
    <row r="39" spans="1:11" s="290" customFormat="1" ht="17.25" customHeight="1">
      <c r="A39" s="310"/>
      <c r="B39" s="292"/>
      <c r="C39" s="310"/>
      <c r="D39" s="305"/>
      <c r="E39" s="292"/>
      <c r="H39" s="327"/>
      <c r="J39" s="148"/>
      <c r="K39" s="141"/>
    </row>
    <row r="40" spans="1:11" s="290" customFormat="1">
      <c r="A40" s="295"/>
      <c r="B40" s="296" t="s">
        <v>171</v>
      </c>
      <c r="C40" s="295"/>
      <c r="D40" s="302"/>
      <c r="E40" s="295"/>
      <c r="H40" s="142"/>
      <c r="J40" s="148"/>
    </row>
    <row r="41" spans="1:11" s="290" customFormat="1">
      <c r="A41" s="298"/>
      <c r="B41" s="299"/>
      <c r="C41" s="298"/>
      <c r="D41" s="303"/>
      <c r="E41" s="298"/>
      <c r="J41" s="148"/>
    </row>
    <row r="42" spans="1:11" s="290" customFormat="1" ht="18" customHeight="1">
      <c r="A42" s="310"/>
      <c r="B42" s="292"/>
      <c r="C42" s="310"/>
      <c r="D42" s="305"/>
      <c r="E42" s="292"/>
      <c r="J42" s="148"/>
    </row>
    <row r="43" spans="1:11" s="290" customFormat="1" ht="18" customHeight="1">
      <c r="A43" s="310"/>
      <c r="B43" s="328"/>
      <c r="C43" s="310"/>
      <c r="D43" s="305"/>
      <c r="E43" s="292"/>
      <c r="J43" s="148"/>
    </row>
    <row r="44" spans="1:11" s="290" customFormat="1" ht="18" customHeight="1">
      <c r="A44" s="310"/>
      <c r="B44" s="292"/>
      <c r="C44" s="310"/>
      <c r="D44" s="305"/>
      <c r="E44" s="292"/>
      <c r="J44" s="329"/>
    </row>
    <row r="45" spans="1:11" s="290" customFormat="1" ht="18" customHeight="1">
      <c r="A45" s="310"/>
      <c r="B45" s="292"/>
      <c r="C45" s="310"/>
      <c r="D45" s="305"/>
      <c r="E45" s="292"/>
      <c r="J45" s="148"/>
    </row>
  </sheetData>
  <mergeCells count="64">
    <mergeCell ref="A31:A32"/>
    <mergeCell ref="B31:B32"/>
    <mergeCell ref="C31:C32"/>
    <mergeCell ref="E31:E32"/>
    <mergeCell ref="A25:A26"/>
    <mergeCell ref="B25:B26"/>
    <mergeCell ref="C25:C26"/>
    <mergeCell ref="E25:E26"/>
    <mergeCell ref="A28:A29"/>
    <mergeCell ref="B28:B29"/>
    <mergeCell ref="C28:C29"/>
    <mergeCell ref="E28:E29"/>
    <mergeCell ref="D28:D29"/>
    <mergeCell ref="D31:D32"/>
    <mergeCell ref="A40:A41"/>
    <mergeCell ref="B40:B41"/>
    <mergeCell ref="C40:C41"/>
    <mergeCell ref="E40:E41"/>
    <mergeCell ref="A34:A35"/>
    <mergeCell ref="B34:B35"/>
    <mergeCell ref="C34:C35"/>
    <mergeCell ref="E34:E35"/>
    <mergeCell ref="A37:A38"/>
    <mergeCell ref="B37:B38"/>
    <mergeCell ref="C37:C38"/>
    <mergeCell ref="E37:E38"/>
    <mergeCell ref="D34:D35"/>
    <mergeCell ref="D37:D38"/>
    <mergeCell ref="D40:D41"/>
    <mergeCell ref="A13:A14"/>
    <mergeCell ref="B13:B14"/>
    <mergeCell ref="C13:C14"/>
    <mergeCell ref="E13:E14"/>
    <mergeCell ref="A22:A23"/>
    <mergeCell ref="B22:B23"/>
    <mergeCell ref="C22:C23"/>
    <mergeCell ref="E22:E23"/>
    <mergeCell ref="A16:A17"/>
    <mergeCell ref="B16:B17"/>
    <mergeCell ref="C16:C17"/>
    <mergeCell ref="E16:E17"/>
    <mergeCell ref="A19:A20"/>
    <mergeCell ref="B19:B20"/>
    <mergeCell ref="C19:C20"/>
    <mergeCell ref="E19:E20"/>
    <mergeCell ref="A4:A5"/>
    <mergeCell ref="B4:B5"/>
    <mergeCell ref="C4:C5"/>
    <mergeCell ref="E4:E5"/>
    <mergeCell ref="A7:A8"/>
    <mergeCell ref="B7:B8"/>
    <mergeCell ref="C7:C8"/>
    <mergeCell ref="E7:E8"/>
    <mergeCell ref="D7:D8"/>
    <mergeCell ref="D13:D14"/>
    <mergeCell ref="D16:D17"/>
    <mergeCell ref="D19:D20"/>
    <mergeCell ref="D22:D23"/>
    <mergeCell ref="D25:D26"/>
    <mergeCell ref="A10:A11"/>
    <mergeCell ref="B10:B11"/>
    <mergeCell ref="C10:C11"/>
    <mergeCell ref="D10:D11"/>
    <mergeCell ref="E10:E11"/>
  </mergeCells>
  <phoneticPr fontId="43"/>
  <printOptions horizontalCentered="1" verticalCentered="1"/>
  <pageMargins left="0.59055118110236227" right="0.59055118110236227" top="0.98425196850393704" bottom="0.98425196850393704" header="0.51181102362204722" footer="0.51181102362204722"/>
  <pageSetup paperSize="9" firstPageNumber="0" orientation="portrait" r:id="rId1"/>
  <headerFooter alignWithMargins="0">
    <oddFooter>&amp;C東御市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76"/>
  <sheetViews>
    <sheetView view="pageBreakPreview" zoomScaleNormal="100" zoomScaleSheetLayoutView="100" workbookViewId="0"/>
  </sheetViews>
  <sheetFormatPr defaultColWidth="8.90625" defaultRowHeight="13"/>
  <cols>
    <col min="1" max="1" width="6.08984375" style="290" bestFit="1" customWidth="1"/>
    <col min="2" max="2" width="25.453125" style="290" bestFit="1" customWidth="1"/>
    <col min="3" max="3" width="22.453125" style="290" customWidth="1"/>
    <col min="4" max="4" width="4.08984375" style="333" customWidth="1"/>
    <col min="5" max="5" width="7.36328125" style="290" customWidth="1"/>
    <col min="6" max="6" width="7.08984375" style="9" customWidth="1"/>
    <col min="7" max="7" width="9.6328125" style="290" bestFit="1" customWidth="1"/>
    <col min="8" max="8" width="17" style="334" customWidth="1"/>
    <col min="9" max="9" width="2" style="290" customWidth="1"/>
    <col min="10" max="10" width="9.6328125" style="290" customWidth="1"/>
    <col min="11" max="12" width="9" style="290" bestFit="1" customWidth="1"/>
    <col min="13" max="13" width="9.6328125" style="290" bestFit="1" customWidth="1"/>
    <col min="14" max="256" width="9" style="290"/>
    <col min="257" max="257" width="6.08984375" style="290" bestFit="1" customWidth="1"/>
    <col min="258" max="258" width="25.453125" style="290" bestFit="1" customWidth="1"/>
    <col min="259" max="259" width="22.453125" style="290" customWidth="1"/>
    <col min="260" max="260" width="4.08984375" style="290" customWidth="1"/>
    <col min="261" max="261" width="7.36328125" style="290" customWidth="1"/>
    <col min="262" max="262" width="7.08984375" style="290" customWidth="1"/>
    <col min="263" max="263" width="9.6328125" style="290" bestFit="1" customWidth="1"/>
    <col min="264" max="264" width="17" style="290" customWidth="1"/>
    <col min="265" max="265" width="2" style="290" customWidth="1"/>
    <col min="266" max="266" width="9.6328125" style="290" customWidth="1"/>
    <col min="267" max="268" width="9" style="290" bestFit="1" customWidth="1"/>
    <col min="269" max="269" width="9.6328125" style="290" bestFit="1" customWidth="1"/>
    <col min="270" max="512" width="9" style="290"/>
    <col min="513" max="513" width="6.08984375" style="290" bestFit="1" customWidth="1"/>
    <col min="514" max="514" width="25.453125" style="290" bestFit="1" customWidth="1"/>
    <col min="515" max="515" width="22.453125" style="290" customWidth="1"/>
    <col min="516" max="516" width="4.08984375" style="290" customWidth="1"/>
    <col min="517" max="517" width="7.36328125" style="290" customWidth="1"/>
    <col min="518" max="518" width="7.08984375" style="290" customWidth="1"/>
    <col min="519" max="519" width="9.6328125" style="290" bestFit="1" customWidth="1"/>
    <col min="520" max="520" width="17" style="290" customWidth="1"/>
    <col min="521" max="521" width="2" style="290" customWidth="1"/>
    <col min="522" max="522" width="9.6328125" style="290" customWidth="1"/>
    <col min="523" max="524" width="9" style="290" bestFit="1" customWidth="1"/>
    <col min="525" max="525" width="9.6328125" style="290" bestFit="1" customWidth="1"/>
    <col min="526" max="768" width="9" style="290"/>
    <col min="769" max="769" width="6.08984375" style="290" bestFit="1" customWidth="1"/>
    <col min="770" max="770" width="25.453125" style="290" bestFit="1" customWidth="1"/>
    <col min="771" max="771" width="22.453125" style="290" customWidth="1"/>
    <col min="772" max="772" width="4.08984375" style="290" customWidth="1"/>
    <col min="773" max="773" width="7.36328125" style="290" customWidth="1"/>
    <col min="774" max="774" width="7.08984375" style="290" customWidth="1"/>
    <col min="775" max="775" width="9.6328125" style="290" bestFit="1" customWidth="1"/>
    <col min="776" max="776" width="17" style="290" customWidth="1"/>
    <col min="777" max="777" width="2" style="290" customWidth="1"/>
    <col min="778" max="778" width="9.6328125" style="290" customWidth="1"/>
    <col min="779" max="780" width="9" style="290" bestFit="1" customWidth="1"/>
    <col min="781" max="781" width="9.6328125" style="290" bestFit="1" customWidth="1"/>
    <col min="782" max="1024" width="9" style="290"/>
    <col min="1025" max="1025" width="6.08984375" style="290" bestFit="1" customWidth="1"/>
    <col min="1026" max="1026" width="25.453125" style="290" bestFit="1" customWidth="1"/>
    <col min="1027" max="1027" width="22.453125" style="290" customWidth="1"/>
    <col min="1028" max="1028" width="4.08984375" style="290" customWidth="1"/>
    <col min="1029" max="1029" width="7.36328125" style="290" customWidth="1"/>
    <col min="1030" max="1030" width="7.08984375" style="290" customWidth="1"/>
    <col min="1031" max="1031" width="9.6328125" style="290" bestFit="1" customWidth="1"/>
    <col min="1032" max="1032" width="17" style="290" customWidth="1"/>
    <col min="1033" max="1033" width="2" style="290" customWidth="1"/>
    <col min="1034" max="1034" width="9.6328125" style="290" customWidth="1"/>
    <col min="1035" max="1036" width="9" style="290" bestFit="1" customWidth="1"/>
    <col min="1037" max="1037" width="9.6328125" style="290" bestFit="1" customWidth="1"/>
    <col min="1038" max="1280" width="9" style="290"/>
    <col min="1281" max="1281" width="6.08984375" style="290" bestFit="1" customWidth="1"/>
    <col min="1282" max="1282" width="25.453125" style="290" bestFit="1" customWidth="1"/>
    <col min="1283" max="1283" width="22.453125" style="290" customWidth="1"/>
    <col min="1284" max="1284" width="4.08984375" style="290" customWidth="1"/>
    <col min="1285" max="1285" width="7.36328125" style="290" customWidth="1"/>
    <col min="1286" max="1286" width="7.08984375" style="290" customWidth="1"/>
    <col min="1287" max="1287" width="9.6328125" style="290" bestFit="1" customWidth="1"/>
    <col min="1288" max="1288" width="17" style="290" customWidth="1"/>
    <col min="1289" max="1289" width="2" style="290" customWidth="1"/>
    <col min="1290" max="1290" width="9.6328125" style="290" customWidth="1"/>
    <col min="1291" max="1292" width="9" style="290" bestFit="1" customWidth="1"/>
    <col min="1293" max="1293" width="9.6328125" style="290" bestFit="1" customWidth="1"/>
    <col min="1294" max="1536" width="9" style="290"/>
    <col min="1537" max="1537" width="6.08984375" style="290" bestFit="1" customWidth="1"/>
    <col min="1538" max="1538" width="25.453125" style="290" bestFit="1" customWidth="1"/>
    <col min="1539" max="1539" width="22.453125" style="290" customWidth="1"/>
    <col min="1540" max="1540" width="4.08984375" style="290" customWidth="1"/>
    <col min="1541" max="1541" width="7.36328125" style="290" customWidth="1"/>
    <col min="1542" max="1542" width="7.08984375" style="290" customWidth="1"/>
    <col min="1543" max="1543" width="9.6328125" style="290" bestFit="1" customWidth="1"/>
    <col min="1544" max="1544" width="17" style="290" customWidth="1"/>
    <col min="1545" max="1545" width="2" style="290" customWidth="1"/>
    <col min="1546" max="1546" width="9.6328125" style="290" customWidth="1"/>
    <col min="1547" max="1548" width="9" style="290" bestFit="1" customWidth="1"/>
    <col min="1549" max="1549" width="9.6328125" style="290" bestFit="1" customWidth="1"/>
    <col min="1550" max="1792" width="9" style="290"/>
    <col min="1793" max="1793" width="6.08984375" style="290" bestFit="1" customWidth="1"/>
    <col min="1794" max="1794" width="25.453125" style="290" bestFit="1" customWidth="1"/>
    <col min="1795" max="1795" width="22.453125" style="290" customWidth="1"/>
    <col min="1796" max="1796" width="4.08984375" style="290" customWidth="1"/>
    <col min="1797" max="1797" width="7.36328125" style="290" customWidth="1"/>
    <col min="1798" max="1798" width="7.08984375" style="290" customWidth="1"/>
    <col min="1799" max="1799" width="9.6328125" style="290" bestFit="1" customWidth="1"/>
    <col min="1800" max="1800" width="17" style="290" customWidth="1"/>
    <col min="1801" max="1801" width="2" style="290" customWidth="1"/>
    <col min="1802" max="1802" width="9.6328125" style="290" customWidth="1"/>
    <col min="1803" max="1804" width="9" style="290" bestFit="1" customWidth="1"/>
    <col min="1805" max="1805" width="9.6328125" style="290" bestFit="1" customWidth="1"/>
    <col min="1806" max="2048" width="9" style="290"/>
    <col min="2049" max="2049" width="6.08984375" style="290" bestFit="1" customWidth="1"/>
    <col min="2050" max="2050" width="25.453125" style="290" bestFit="1" customWidth="1"/>
    <col min="2051" max="2051" width="22.453125" style="290" customWidth="1"/>
    <col min="2052" max="2052" width="4.08984375" style="290" customWidth="1"/>
    <col min="2053" max="2053" width="7.36328125" style="290" customWidth="1"/>
    <col min="2054" max="2054" width="7.08984375" style="290" customWidth="1"/>
    <col min="2055" max="2055" width="9.6328125" style="290" bestFit="1" customWidth="1"/>
    <col min="2056" max="2056" width="17" style="290" customWidth="1"/>
    <col min="2057" max="2057" width="2" style="290" customWidth="1"/>
    <col min="2058" max="2058" width="9.6328125" style="290" customWidth="1"/>
    <col min="2059" max="2060" width="9" style="290" bestFit="1" customWidth="1"/>
    <col min="2061" max="2061" width="9.6328125" style="290" bestFit="1" customWidth="1"/>
    <col min="2062" max="2304" width="9" style="290"/>
    <col min="2305" max="2305" width="6.08984375" style="290" bestFit="1" customWidth="1"/>
    <col min="2306" max="2306" width="25.453125" style="290" bestFit="1" customWidth="1"/>
    <col min="2307" max="2307" width="22.453125" style="290" customWidth="1"/>
    <col min="2308" max="2308" width="4.08984375" style="290" customWidth="1"/>
    <col min="2309" max="2309" width="7.36328125" style="290" customWidth="1"/>
    <col min="2310" max="2310" width="7.08984375" style="290" customWidth="1"/>
    <col min="2311" max="2311" width="9.6328125" style="290" bestFit="1" customWidth="1"/>
    <col min="2312" max="2312" width="17" style="290" customWidth="1"/>
    <col min="2313" max="2313" width="2" style="290" customWidth="1"/>
    <col min="2314" max="2314" width="9.6328125" style="290" customWidth="1"/>
    <col min="2315" max="2316" width="9" style="290" bestFit="1" customWidth="1"/>
    <col min="2317" max="2317" width="9.6328125" style="290" bestFit="1" customWidth="1"/>
    <col min="2318" max="2560" width="9" style="290"/>
    <col min="2561" max="2561" width="6.08984375" style="290" bestFit="1" customWidth="1"/>
    <col min="2562" max="2562" width="25.453125" style="290" bestFit="1" customWidth="1"/>
    <col min="2563" max="2563" width="22.453125" style="290" customWidth="1"/>
    <col min="2564" max="2564" width="4.08984375" style="290" customWidth="1"/>
    <col min="2565" max="2565" width="7.36328125" style="290" customWidth="1"/>
    <col min="2566" max="2566" width="7.08984375" style="290" customWidth="1"/>
    <col min="2567" max="2567" width="9.6328125" style="290" bestFit="1" customWidth="1"/>
    <col min="2568" max="2568" width="17" style="290" customWidth="1"/>
    <col min="2569" max="2569" width="2" style="290" customWidth="1"/>
    <col min="2570" max="2570" width="9.6328125" style="290" customWidth="1"/>
    <col min="2571" max="2572" width="9" style="290" bestFit="1" customWidth="1"/>
    <col min="2573" max="2573" width="9.6328125" style="290" bestFit="1" customWidth="1"/>
    <col min="2574" max="2816" width="9" style="290"/>
    <col min="2817" max="2817" width="6.08984375" style="290" bestFit="1" customWidth="1"/>
    <col min="2818" max="2818" width="25.453125" style="290" bestFit="1" customWidth="1"/>
    <col min="2819" max="2819" width="22.453125" style="290" customWidth="1"/>
    <col min="2820" max="2820" width="4.08984375" style="290" customWidth="1"/>
    <col min="2821" max="2821" width="7.36328125" style="290" customWidth="1"/>
    <col min="2822" max="2822" width="7.08984375" style="290" customWidth="1"/>
    <col min="2823" max="2823" width="9.6328125" style="290" bestFit="1" customWidth="1"/>
    <col min="2824" max="2824" width="17" style="290" customWidth="1"/>
    <col min="2825" max="2825" width="2" style="290" customWidth="1"/>
    <col min="2826" max="2826" width="9.6328125" style="290" customWidth="1"/>
    <col min="2827" max="2828" width="9" style="290" bestFit="1" customWidth="1"/>
    <col min="2829" max="2829" width="9.6328125" style="290" bestFit="1" customWidth="1"/>
    <col min="2830" max="3072" width="9" style="290"/>
    <col min="3073" max="3073" width="6.08984375" style="290" bestFit="1" customWidth="1"/>
    <col min="3074" max="3074" width="25.453125" style="290" bestFit="1" customWidth="1"/>
    <col min="3075" max="3075" width="22.453125" style="290" customWidth="1"/>
    <col min="3076" max="3076" width="4.08984375" style="290" customWidth="1"/>
    <col min="3077" max="3077" width="7.36328125" style="290" customWidth="1"/>
    <col min="3078" max="3078" width="7.08984375" style="290" customWidth="1"/>
    <col min="3079" max="3079" width="9.6328125" style="290" bestFit="1" customWidth="1"/>
    <col min="3080" max="3080" width="17" style="290" customWidth="1"/>
    <col min="3081" max="3081" width="2" style="290" customWidth="1"/>
    <col min="3082" max="3082" width="9.6328125" style="290" customWidth="1"/>
    <col min="3083" max="3084" width="9" style="290" bestFit="1" customWidth="1"/>
    <col min="3085" max="3085" width="9.6328125" style="290" bestFit="1" customWidth="1"/>
    <col min="3086" max="3328" width="9" style="290"/>
    <col min="3329" max="3329" width="6.08984375" style="290" bestFit="1" customWidth="1"/>
    <col min="3330" max="3330" width="25.453125" style="290" bestFit="1" customWidth="1"/>
    <col min="3331" max="3331" width="22.453125" style="290" customWidth="1"/>
    <col min="3332" max="3332" width="4.08984375" style="290" customWidth="1"/>
    <col min="3333" max="3333" width="7.36328125" style="290" customWidth="1"/>
    <col min="3334" max="3334" width="7.08984375" style="290" customWidth="1"/>
    <col min="3335" max="3335" width="9.6328125" style="290" bestFit="1" customWidth="1"/>
    <col min="3336" max="3336" width="17" style="290" customWidth="1"/>
    <col min="3337" max="3337" width="2" style="290" customWidth="1"/>
    <col min="3338" max="3338" width="9.6328125" style="290" customWidth="1"/>
    <col min="3339" max="3340" width="9" style="290" bestFit="1" customWidth="1"/>
    <col min="3341" max="3341" width="9.6328125" style="290" bestFit="1" customWidth="1"/>
    <col min="3342" max="3584" width="9" style="290"/>
    <col min="3585" max="3585" width="6.08984375" style="290" bestFit="1" customWidth="1"/>
    <col min="3586" max="3586" width="25.453125" style="290" bestFit="1" customWidth="1"/>
    <col min="3587" max="3587" width="22.453125" style="290" customWidth="1"/>
    <col min="3588" max="3588" width="4.08984375" style="290" customWidth="1"/>
    <col min="3589" max="3589" width="7.36328125" style="290" customWidth="1"/>
    <col min="3590" max="3590" width="7.08984375" style="290" customWidth="1"/>
    <col min="3591" max="3591" width="9.6328125" style="290" bestFit="1" customWidth="1"/>
    <col min="3592" max="3592" width="17" style="290" customWidth="1"/>
    <col min="3593" max="3593" width="2" style="290" customWidth="1"/>
    <col min="3594" max="3594" width="9.6328125" style="290" customWidth="1"/>
    <col min="3595" max="3596" width="9" style="290" bestFit="1" customWidth="1"/>
    <col min="3597" max="3597" width="9.6328125" style="290" bestFit="1" customWidth="1"/>
    <col min="3598" max="3840" width="9" style="290"/>
    <col min="3841" max="3841" width="6.08984375" style="290" bestFit="1" customWidth="1"/>
    <col min="3842" max="3842" width="25.453125" style="290" bestFit="1" customWidth="1"/>
    <col min="3843" max="3843" width="22.453125" style="290" customWidth="1"/>
    <col min="3844" max="3844" width="4.08984375" style="290" customWidth="1"/>
    <col min="3845" max="3845" width="7.36328125" style="290" customWidth="1"/>
    <col min="3846" max="3846" width="7.08984375" style="290" customWidth="1"/>
    <col min="3847" max="3847" width="9.6328125" style="290" bestFit="1" customWidth="1"/>
    <col min="3848" max="3848" width="17" style="290" customWidth="1"/>
    <col min="3849" max="3849" width="2" style="290" customWidth="1"/>
    <col min="3850" max="3850" width="9.6328125" style="290" customWidth="1"/>
    <col min="3851" max="3852" width="9" style="290" bestFit="1" customWidth="1"/>
    <col min="3853" max="3853" width="9.6328125" style="290" bestFit="1" customWidth="1"/>
    <col min="3854" max="4096" width="9" style="290"/>
    <col min="4097" max="4097" width="6.08984375" style="290" bestFit="1" customWidth="1"/>
    <col min="4098" max="4098" width="25.453125" style="290" bestFit="1" customWidth="1"/>
    <col min="4099" max="4099" width="22.453125" style="290" customWidth="1"/>
    <col min="4100" max="4100" width="4.08984375" style="290" customWidth="1"/>
    <col min="4101" max="4101" width="7.36328125" style="290" customWidth="1"/>
    <col min="4102" max="4102" width="7.08984375" style="290" customWidth="1"/>
    <col min="4103" max="4103" width="9.6328125" style="290" bestFit="1" customWidth="1"/>
    <col min="4104" max="4104" width="17" style="290" customWidth="1"/>
    <col min="4105" max="4105" width="2" style="290" customWidth="1"/>
    <col min="4106" max="4106" width="9.6328125" style="290" customWidth="1"/>
    <col min="4107" max="4108" width="9" style="290" bestFit="1" customWidth="1"/>
    <col min="4109" max="4109" width="9.6328125" style="290" bestFit="1" customWidth="1"/>
    <col min="4110" max="4352" width="9" style="290"/>
    <col min="4353" max="4353" width="6.08984375" style="290" bestFit="1" customWidth="1"/>
    <col min="4354" max="4354" width="25.453125" style="290" bestFit="1" customWidth="1"/>
    <col min="4355" max="4355" width="22.453125" style="290" customWidth="1"/>
    <col min="4356" max="4356" width="4.08984375" style="290" customWidth="1"/>
    <col min="4357" max="4357" width="7.36328125" style="290" customWidth="1"/>
    <col min="4358" max="4358" width="7.08984375" style="290" customWidth="1"/>
    <col min="4359" max="4359" width="9.6328125" style="290" bestFit="1" customWidth="1"/>
    <col min="4360" max="4360" width="17" style="290" customWidth="1"/>
    <col min="4361" max="4361" width="2" style="290" customWidth="1"/>
    <col min="4362" max="4362" width="9.6328125" style="290" customWidth="1"/>
    <col min="4363" max="4364" width="9" style="290" bestFit="1" customWidth="1"/>
    <col min="4365" max="4365" width="9.6328125" style="290" bestFit="1" customWidth="1"/>
    <col min="4366" max="4608" width="9" style="290"/>
    <col min="4609" max="4609" width="6.08984375" style="290" bestFit="1" customWidth="1"/>
    <col min="4610" max="4610" width="25.453125" style="290" bestFit="1" customWidth="1"/>
    <col min="4611" max="4611" width="22.453125" style="290" customWidth="1"/>
    <col min="4612" max="4612" width="4.08984375" style="290" customWidth="1"/>
    <col min="4613" max="4613" width="7.36328125" style="290" customWidth="1"/>
    <col min="4614" max="4614" width="7.08984375" style="290" customWidth="1"/>
    <col min="4615" max="4615" width="9.6328125" style="290" bestFit="1" customWidth="1"/>
    <col min="4616" max="4616" width="17" style="290" customWidth="1"/>
    <col min="4617" max="4617" width="2" style="290" customWidth="1"/>
    <col min="4618" max="4618" width="9.6328125" style="290" customWidth="1"/>
    <col min="4619" max="4620" width="9" style="290" bestFit="1" customWidth="1"/>
    <col min="4621" max="4621" width="9.6328125" style="290" bestFit="1" customWidth="1"/>
    <col min="4622" max="4864" width="9" style="290"/>
    <col min="4865" max="4865" width="6.08984375" style="290" bestFit="1" customWidth="1"/>
    <col min="4866" max="4866" width="25.453125" style="290" bestFit="1" customWidth="1"/>
    <col min="4867" max="4867" width="22.453125" style="290" customWidth="1"/>
    <col min="4868" max="4868" width="4.08984375" style="290" customWidth="1"/>
    <col min="4869" max="4869" width="7.36328125" style="290" customWidth="1"/>
    <col min="4870" max="4870" width="7.08984375" style="290" customWidth="1"/>
    <col min="4871" max="4871" width="9.6328125" style="290" bestFit="1" customWidth="1"/>
    <col min="4872" max="4872" width="17" style="290" customWidth="1"/>
    <col min="4873" max="4873" width="2" style="290" customWidth="1"/>
    <col min="4874" max="4874" width="9.6328125" style="290" customWidth="1"/>
    <col min="4875" max="4876" width="9" style="290" bestFit="1" customWidth="1"/>
    <col min="4877" max="4877" width="9.6328125" style="290" bestFit="1" customWidth="1"/>
    <col min="4878" max="5120" width="9" style="290"/>
    <col min="5121" max="5121" width="6.08984375" style="290" bestFit="1" customWidth="1"/>
    <col min="5122" max="5122" width="25.453125" style="290" bestFit="1" customWidth="1"/>
    <col min="5123" max="5123" width="22.453125" style="290" customWidth="1"/>
    <col min="5124" max="5124" width="4.08984375" style="290" customWidth="1"/>
    <col min="5125" max="5125" width="7.36328125" style="290" customWidth="1"/>
    <col min="5126" max="5126" width="7.08984375" style="290" customWidth="1"/>
    <col min="5127" max="5127" width="9.6328125" style="290" bestFit="1" customWidth="1"/>
    <col min="5128" max="5128" width="17" style="290" customWidth="1"/>
    <col min="5129" max="5129" width="2" style="290" customWidth="1"/>
    <col min="5130" max="5130" width="9.6328125" style="290" customWidth="1"/>
    <col min="5131" max="5132" width="9" style="290" bestFit="1" customWidth="1"/>
    <col min="5133" max="5133" width="9.6328125" style="290" bestFit="1" customWidth="1"/>
    <col min="5134" max="5376" width="9" style="290"/>
    <col min="5377" max="5377" width="6.08984375" style="290" bestFit="1" customWidth="1"/>
    <col min="5378" max="5378" width="25.453125" style="290" bestFit="1" customWidth="1"/>
    <col min="5379" max="5379" width="22.453125" style="290" customWidth="1"/>
    <col min="5380" max="5380" width="4.08984375" style="290" customWidth="1"/>
    <col min="5381" max="5381" width="7.36328125" style="290" customWidth="1"/>
    <col min="5382" max="5382" width="7.08984375" style="290" customWidth="1"/>
    <col min="5383" max="5383" width="9.6328125" style="290" bestFit="1" customWidth="1"/>
    <col min="5384" max="5384" width="17" style="290" customWidth="1"/>
    <col min="5385" max="5385" width="2" style="290" customWidth="1"/>
    <col min="5386" max="5386" width="9.6328125" style="290" customWidth="1"/>
    <col min="5387" max="5388" width="9" style="290" bestFit="1" customWidth="1"/>
    <col min="5389" max="5389" width="9.6328125" style="290" bestFit="1" customWidth="1"/>
    <col min="5390" max="5632" width="9" style="290"/>
    <col min="5633" max="5633" width="6.08984375" style="290" bestFit="1" customWidth="1"/>
    <col min="5634" max="5634" width="25.453125" style="290" bestFit="1" customWidth="1"/>
    <col min="5635" max="5635" width="22.453125" style="290" customWidth="1"/>
    <col min="5636" max="5636" width="4.08984375" style="290" customWidth="1"/>
    <col min="5637" max="5637" width="7.36328125" style="290" customWidth="1"/>
    <col min="5638" max="5638" width="7.08984375" style="290" customWidth="1"/>
    <col min="5639" max="5639" width="9.6328125" style="290" bestFit="1" customWidth="1"/>
    <col min="5640" max="5640" width="17" style="290" customWidth="1"/>
    <col min="5641" max="5641" width="2" style="290" customWidth="1"/>
    <col min="5642" max="5642" width="9.6328125" style="290" customWidth="1"/>
    <col min="5643" max="5644" width="9" style="290" bestFit="1" customWidth="1"/>
    <col min="5645" max="5645" width="9.6328125" style="290" bestFit="1" customWidth="1"/>
    <col min="5646" max="5888" width="9" style="290"/>
    <col min="5889" max="5889" width="6.08984375" style="290" bestFit="1" customWidth="1"/>
    <col min="5890" max="5890" width="25.453125" style="290" bestFit="1" customWidth="1"/>
    <col min="5891" max="5891" width="22.453125" style="290" customWidth="1"/>
    <col min="5892" max="5892" width="4.08984375" style="290" customWidth="1"/>
    <col min="5893" max="5893" width="7.36328125" style="290" customWidth="1"/>
    <col min="5894" max="5894" width="7.08984375" style="290" customWidth="1"/>
    <col min="5895" max="5895" width="9.6328125" style="290" bestFit="1" customWidth="1"/>
    <col min="5896" max="5896" width="17" style="290" customWidth="1"/>
    <col min="5897" max="5897" width="2" style="290" customWidth="1"/>
    <col min="5898" max="5898" width="9.6328125" style="290" customWidth="1"/>
    <col min="5899" max="5900" width="9" style="290" bestFit="1" customWidth="1"/>
    <col min="5901" max="5901" width="9.6328125" style="290" bestFit="1" customWidth="1"/>
    <col min="5902" max="6144" width="9" style="290"/>
    <col min="6145" max="6145" width="6.08984375" style="290" bestFit="1" customWidth="1"/>
    <col min="6146" max="6146" width="25.453125" style="290" bestFit="1" customWidth="1"/>
    <col min="6147" max="6147" width="22.453125" style="290" customWidth="1"/>
    <col min="6148" max="6148" width="4.08984375" style="290" customWidth="1"/>
    <col min="6149" max="6149" width="7.36328125" style="290" customWidth="1"/>
    <col min="6150" max="6150" width="7.08984375" style="290" customWidth="1"/>
    <col min="6151" max="6151" width="9.6328125" style="290" bestFit="1" customWidth="1"/>
    <col min="6152" max="6152" width="17" style="290" customWidth="1"/>
    <col min="6153" max="6153" width="2" style="290" customWidth="1"/>
    <col min="6154" max="6154" width="9.6328125" style="290" customWidth="1"/>
    <col min="6155" max="6156" width="9" style="290" bestFit="1" customWidth="1"/>
    <col min="6157" max="6157" width="9.6328125" style="290" bestFit="1" customWidth="1"/>
    <col min="6158" max="6400" width="9" style="290"/>
    <col min="6401" max="6401" width="6.08984375" style="290" bestFit="1" customWidth="1"/>
    <col min="6402" max="6402" width="25.453125" style="290" bestFit="1" customWidth="1"/>
    <col min="6403" max="6403" width="22.453125" style="290" customWidth="1"/>
    <col min="6404" max="6404" width="4.08984375" style="290" customWidth="1"/>
    <col min="6405" max="6405" width="7.36328125" style="290" customWidth="1"/>
    <col min="6406" max="6406" width="7.08984375" style="290" customWidth="1"/>
    <col min="6407" max="6407" width="9.6328125" style="290" bestFit="1" customWidth="1"/>
    <col min="6408" max="6408" width="17" style="290" customWidth="1"/>
    <col min="6409" max="6409" width="2" style="290" customWidth="1"/>
    <col min="6410" max="6410" width="9.6328125" style="290" customWidth="1"/>
    <col min="6411" max="6412" width="9" style="290" bestFit="1" customWidth="1"/>
    <col min="6413" max="6413" width="9.6328125" style="290" bestFit="1" customWidth="1"/>
    <col min="6414" max="6656" width="9" style="290"/>
    <col min="6657" max="6657" width="6.08984375" style="290" bestFit="1" customWidth="1"/>
    <col min="6658" max="6658" width="25.453125" style="290" bestFit="1" customWidth="1"/>
    <col min="6659" max="6659" width="22.453125" style="290" customWidth="1"/>
    <col min="6660" max="6660" width="4.08984375" style="290" customWidth="1"/>
    <col min="6661" max="6661" width="7.36328125" style="290" customWidth="1"/>
    <col min="6662" max="6662" width="7.08984375" style="290" customWidth="1"/>
    <col min="6663" max="6663" width="9.6328125" style="290" bestFit="1" customWidth="1"/>
    <col min="6664" max="6664" width="17" style="290" customWidth="1"/>
    <col min="6665" max="6665" width="2" style="290" customWidth="1"/>
    <col min="6666" max="6666" width="9.6328125" style="290" customWidth="1"/>
    <col min="6667" max="6668" width="9" style="290" bestFit="1" customWidth="1"/>
    <col min="6669" max="6669" width="9.6328125" style="290" bestFit="1" customWidth="1"/>
    <col min="6670" max="6912" width="9" style="290"/>
    <col min="6913" max="6913" width="6.08984375" style="290" bestFit="1" customWidth="1"/>
    <col min="6914" max="6914" width="25.453125" style="290" bestFit="1" customWidth="1"/>
    <col min="6915" max="6915" width="22.453125" style="290" customWidth="1"/>
    <col min="6916" max="6916" width="4.08984375" style="290" customWidth="1"/>
    <col min="6917" max="6917" width="7.36328125" style="290" customWidth="1"/>
    <col min="6918" max="6918" width="7.08984375" style="290" customWidth="1"/>
    <col min="6919" max="6919" width="9.6328125" style="290" bestFit="1" customWidth="1"/>
    <col min="6920" max="6920" width="17" style="290" customWidth="1"/>
    <col min="6921" max="6921" width="2" style="290" customWidth="1"/>
    <col min="6922" max="6922" width="9.6328125" style="290" customWidth="1"/>
    <col min="6923" max="6924" width="9" style="290" bestFit="1" customWidth="1"/>
    <col min="6925" max="6925" width="9.6328125" style="290" bestFit="1" customWidth="1"/>
    <col min="6926" max="7168" width="9" style="290"/>
    <col min="7169" max="7169" width="6.08984375" style="290" bestFit="1" customWidth="1"/>
    <col min="7170" max="7170" width="25.453125" style="290" bestFit="1" customWidth="1"/>
    <col min="7171" max="7171" width="22.453125" style="290" customWidth="1"/>
    <col min="7172" max="7172" width="4.08984375" style="290" customWidth="1"/>
    <col min="7173" max="7173" width="7.36328125" style="290" customWidth="1"/>
    <col min="7174" max="7174" width="7.08984375" style="290" customWidth="1"/>
    <col min="7175" max="7175" width="9.6328125" style="290" bestFit="1" customWidth="1"/>
    <col min="7176" max="7176" width="17" style="290" customWidth="1"/>
    <col min="7177" max="7177" width="2" style="290" customWidth="1"/>
    <col min="7178" max="7178" width="9.6328125" style="290" customWidth="1"/>
    <col min="7179" max="7180" width="9" style="290" bestFit="1" customWidth="1"/>
    <col min="7181" max="7181" width="9.6328125" style="290" bestFit="1" customWidth="1"/>
    <col min="7182" max="7424" width="9" style="290"/>
    <col min="7425" max="7425" width="6.08984375" style="290" bestFit="1" customWidth="1"/>
    <col min="7426" max="7426" width="25.453125" style="290" bestFit="1" customWidth="1"/>
    <col min="7427" max="7427" width="22.453125" style="290" customWidth="1"/>
    <col min="7428" max="7428" width="4.08984375" style="290" customWidth="1"/>
    <col min="7429" max="7429" width="7.36328125" style="290" customWidth="1"/>
    <col min="7430" max="7430" width="7.08984375" style="290" customWidth="1"/>
    <col min="7431" max="7431" width="9.6328125" style="290" bestFit="1" customWidth="1"/>
    <col min="7432" max="7432" width="17" style="290" customWidth="1"/>
    <col min="7433" max="7433" width="2" style="290" customWidth="1"/>
    <col min="7434" max="7434" width="9.6328125" style="290" customWidth="1"/>
    <col min="7435" max="7436" width="9" style="290" bestFit="1" customWidth="1"/>
    <col min="7437" max="7437" width="9.6328125" style="290" bestFit="1" customWidth="1"/>
    <col min="7438" max="7680" width="9" style="290"/>
    <col min="7681" max="7681" width="6.08984375" style="290" bestFit="1" customWidth="1"/>
    <col min="7682" max="7682" width="25.453125" style="290" bestFit="1" customWidth="1"/>
    <col min="7683" max="7683" width="22.453125" style="290" customWidth="1"/>
    <col min="7684" max="7684" width="4.08984375" style="290" customWidth="1"/>
    <col min="7685" max="7685" width="7.36328125" style="290" customWidth="1"/>
    <col min="7686" max="7686" width="7.08984375" style="290" customWidth="1"/>
    <col min="7687" max="7687" width="9.6328125" style="290" bestFit="1" customWidth="1"/>
    <col min="7688" max="7688" width="17" style="290" customWidth="1"/>
    <col min="7689" max="7689" width="2" style="290" customWidth="1"/>
    <col min="7690" max="7690" width="9.6328125" style="290" customWidth="1"/>
    <col min="7691" max="7692" width="9" style="290" bestFit="1" customWidth="1"/>
    <col min="7693" max="7693" width="9.6328125" style="290" bestFit="1" customWidth="1"/>
    <col min="7694" max="7936" width="9" style="290"/>
    <col min="7937" max="7937" width="6.08984375" style="290" bestFit="1" customWidth="1"/>
    <col min="7938" max="7938" width="25.453125" style="290" bestFit="1" customWidth="1"/>
    <col min="7939" max="7939" width="22.453125" style="290" customWidth="1"/>
    <col min="7940" max="7940" width="4.08984375" style="290" customWidth="1"/>
    <col min="7941" max="7941" width="7.36328125" style="290" customWidth="1"/>
    <col min="7942" max="7942" width="7.08984375" style="290" customWidth="1"/>
    <col min="7943" max="7943" width="9.6328125" style="290" bestFit="1" customWidth="1"/>
    <col min="7944" max="7944" width="17" style="290" customWidth="1"/>
    <col min="7945" max="7945" width="2" style="290" customWidth="1"/>
    <col min="7946" max="7946" width="9.6328125" style="290" customWidth="1"/>
    <col min="7947" max="7948" width="9" style="290" bestFit="1" customWidth="1"/>
    <col min="7949" max="7949" width="9.6328125" style="290" bestFit="1" customWidth="1"/>
    <col min="7950" max="8192" width="9" style="290"/>
    <col min="8193" max="8193" width="6.08984375" style="290" bestFit="1" customWidth="1"/>
    <col min="8194" max="8194" width="25.453125" style="290" bestFit="1" customWidth="1"/>
    <col min="8195" max="8195" width="22.453125" style="290" customWidth="1"/>
    <col min="8196" max="8196" width="4.08984375" style="290" customWidth="1"/>
    <col min="8197" max="8197" width="7.36328125" style="290" customWidth="1"/>
    <col min="8198" max="8198" width="7.08984375" style="290" customWidth="1"/>
    <col min="8199" max="8199" width="9.6328125" style="290" bestFit="1" customWidth="1"/>
    <col min="8200" max="8200" width="17" style="290" customWidth="1"/>
    <col min="8201" max="8201" width="2" style="290" customWidth="1"/>
    <col min="8202" max="8202" width="9.6328125" style="290" customWidth="1"/>
    <col min="8203" max="8204" width="9" style="290" bestFit="1" customWidth="1"/>
    <col min="8205" max="8205" width="9.6328125" style="290" bestFit="1" customWidth="1"/>
    <col min="8206" max="8448" width="9" style="290"/>
    <col min="8449" max="8449" width="6.08984375" style="290" bestFit="1" customWidth="1"/>
    <col min="8450" max="8450" width="25.453125" style="290" bestFit="1" customWidth="1"/>
    <col min="8451" max="8451" width="22.453125" style="290" customWidth="1"/>
    <col min="8452" max="8452" width="4.08984375" style="290" customWidth="1"/>
    <col min="8453" max="8453" width="7.36328125" style="290" customWidth="1"/>
    <col min="8454" max="8454" width="7.08984375" style="290" customWidth="1"/>
    <col min="8455" max="8455" width="9.6328125" style="290" bestFit="1" customWidth="1"/>
    <col min="8456" max="8456" width="17" style="290" customWidth="1"/>
    <col min="8457" max="8457" width="2" style="290" customWidth="1"/>
    <col min="8458" max="8458" width="9.6328125" style="290" customWidth="1"/>
    <col min="8459" max="8460" width="9" style="290" bestFit="1" customWidth="1"/>
    <col min="8461" max="8461" width="9.6328125" style="290" bestFit="1" customWidth="1"/>
    <col min="8462" max="8704" width="9" style="290"/>
    <col min="8705" max="8705" width="6.08984375" style="290" bestFit="1" customWidth="1"/>
    <col min="8706" max="8706" width="25.453125" style="290" bestFit="1" customWidth="1"/>
    <col min="8707" max="8707" width="22.453125" style="290" customWidth="1"/>
    <col min="8708" max="8708" width="4.08984375" style="290" customWidth="1"/>
    <col min="8709" max="8709" width="7.36328125" style="290" customWidth="1"/>
    <col min="8710" max="8710" width="7.08984375" style="290" customWidth="1"/>
    <col min="8711" max="8711" width="9.6328125" style="290" bestFit="1" customWidth="1"/>
    <col min="8712" max="8712" width="17" style="290" customWidth="1"/>
    <col min="8713" max="8713" width="2" style="290" customWidth="1"/>
    <col min="8714" max="8714" width="9.6328125" style="290" customWidth="1"/>
    <col min="8715" max="8716" width="9" style="290" bestFit="1" customWidth="1"/>
    <col min="8717" max="8717" width="9.6328125" style="290" bestFit="1" customWidth="1"/>
    <col min="8718" max="8960" width="9" style="290"/>
    <col min="8961" max="8961" width="6.08984375" style="290" bestFit="1" customWidth="1"/>
    <col min="8962" max="8962" width="25.453125" style="290" bestFit="1" customWidth="1"/>
    <col min="8963" max="8963" width="22.453125" style="290" customWidth="1"/>
    <col min="8964" max="8964" width="4.08984375" style="290" customWidth="1"/>
    <col min="8965" max="8965" width="7.36328125" style="290" customWidth="1"/>
    <col min="8966" max="8966" width="7.08984375" style="290" customWidth="1"/>
    <col min="8967" max="8967" width="9.6328125" style="290" bestFit="1" customWidth="1"/>
    <col min="8968" max="8968" width="17" style="290" customWidth="1"/>
    <col min="8969" max="8969" width="2" style="290" customWidth="1"/>
    <col min="8970" max="8970" width="9.6328125" style="290" customWidth="1"/>
    <col min="8971" max="8972" width="9" style="290" bestFit="1" customWidth="1"/>
    <col min="8973" max="8973" width="9.6328125" style="290" bestFit="1" customWidth="1"/>
    <col min="8974" max="9216" width="9" style="290"/>
    <col min="9217" max="9217" width="6.08984375" style="290" bestFit="1" customWidth="1"/>
    <col min="9218" max="9218" width="25.453125" style="290" bestFit="1" customWidth="1"/>
    <col min="9219" max="9219" width="22.453125" style="290" customWidth="1"/>
    <col min="9220" max="9220" width="4.08984375" style="290" customWidth="1"/>
    <col min="9221" max="9221" width="7.36328125" style="290" customWidth="1"/>
    <col min="9222" max="9222" width="7.08984375" style="290" customWidth="1"/>
    <col min="9223" max="9223" width="9.6328125" style="290" bestFit="1" customWidth="1"/>
    <col min="9224" max="9224" width="17" style="290" customWidth="1"/>
    <col min="9225" max="9225" width="2" style="290" customWidth="1"/>
    <col min="9226" max="9226" width="9.6328125" style="290" customWidth="1"/>
    <col min="9227" max="9228" width="9" style="290" bestFit="1" customWidth="1"/>
    <col min="9229" max="9229" width="9.6328125" style="290" bestFit="1" customWidth="1"/>
    <col min="9230" max="9472" width="9" style="290"/>
    <col min="9473" max="9473" width="6.08984375" style="290" bestFit="1" customWidth="1"/>
    <col min="9474" max="9474" width="25.453125" style="290" bestFit="1" customWidth="1"/>
    <col min="9475" max="9475" width="22.453125" style="290" customWidth="1"/>
    <col min="9476" max="9476" width="4.08984375" style="290" customWidth="1"/>
    <col min="9477" max="9477" width="7.36328125" style="290" customWidth="1"/>
    <col min="9478" max="9478" width="7.08984375" style="290" customWidth="1"/>
    <col min="9479" max="9479" width="9.6328125" style="290" bestFit="1" customWidth="1"/>
    <col min="9480" max="9480" width="17" style="290" customWidth="1"/>
    <col min="9481" max="9481" width="2" style="290" customWidth="1"/>
    <col min="9482" max="9482" width="9.6328125" style="290" customWidth="1"/>
    <col min="9483" max="9484" width="9" style="290" bestFit="1" customWidth="1"/>
    <col min="9485" max="9485" width="9.6328125" style="290" bestFit="1" customWidth="1"/>
    <col min="9486" max="9728" width="9" style="290"/>
    <col min="9729" max="9729" width="6.08984375" style="290" bestFit="1" customWidth="1"/>
    <col min="9730" max="9730" width="25.453125" style="290" bestFit="1" customWidth="1"/>
    <col min="9731" max="9731" width="22.453125" style="290" customWidth="1"/>
    <col min="9732" max="9732" width="4.08984375" style="290" customWidth="1"/>
    <col min="9733" max="9733" width="7.36328125" style="290" customWidth="1"/>
    <col min="9734" max="9734" width="7.08984375" style="290" customWidth="1"/>
    <col min="9735" max="9735" width="9.6328125" style="290" bestFit="1" customWidth="1"/>
    <col min="9736" max="9736" width="17" style="290" customWidth="1"/>
    <col min="9737" max="9737" width="2" style="290" customWidth="1"/>
    <col min="9738" max="9738" width="9.6328125" style="290" customWidth="1"/>
    <col min="9739" max="9740" width="9" style="290" bestFit="1" customWidth="1"/>
    <col min="9741" max="9741" width="9.6328125" style="290" bestFit="1" customWidth="1"/>
    <col min="9742" max="9984" width="9" style="290"/>
    <col min="9985" max="9985" width="6.08984375" style="290" bestFit="1" customWidth="1"/>
    <col min="9986" max="9986" width="25.453125" style="290" bestFit="1" customWidth="1"/>
    <col min="9987" max="9987" width="22.453125" style="290" customWidth="1"/>
    <col min="9988" max="9988" width="4.08984375" style="290" customWidth="1"/>
    <col min="9989" max="9989" width="7.36328125" style="290" customWidth="1"/>
    <col min="9990" max="9990" width="7.08984375" style="290" customWidth="1"/>
    <col min="9991" max="9991" width="9.6328125" style="290" bestFit="1" customWidth="1"/>
    <col min="9992" max="9992" width="17" style="290" customWidth="1"/>
    <col min="9993" max="9993" width="2" style="290" customWidth="1"/>
    <col min="9994" max="9994" width="9.6328125" style="290" customWidth="1"/>
    <col min="9995" max="9996" width="9" style="290" bestFit="1" customWidth="1"/>
    <col min="9997" max="9997" width="9.6328125" style="290" bestFit="1" customWidth="1"/>
    <col min="9998" max="10240" width="9" style="290"/>
    <col min="10241" max="10241" width="6.08984375" style="290" bestFit="1" customWidth="1"/>
    <col min="10242" max="10242" width="25.453125" style="290" bestFit="1" customWidth="1"/>
    <col min="10243" max="10243" width="22.453125" style="290" customWidth="1"/>
    <col min="10244" max="10244" width="4.08984375" style="290" customWidth="1"/>
    <col min="10245" max="10245" width="7.36328125" style="290" customWidth="1"/>
    <col min="10246" max="10246" width="7.08984375" style="290" customWidth="1"/>
    <col min="10247" max="10247" width="9.6328125" style="290" bestFit="1" customWidth="1"/>
    <col min="10248" max="10248" width="17" style="290" customWidth="1"/>
    <col min="10249" max="10249" width="2" style="290" customWidth="1"/>
    <col min="10250" max="10250" width="9.6328125" style="290" customWidth="1"/>
    <col min="10251" max="10252" width="9" style="290" bestFit="1" customWidth="1"/>
    <col min="10253" max="10253" width="9.6328125" style="290" bestFit="1" customWidth="1"/>
    <col min="10254" max="10496" width="9" style="290"/>
    <col min="10497" max="10497" width="6.08984375" style="290" bestFit="1" customWidth="1"/>
    <col min="10498" max="10498" width="25.453125" style="290" bestFit="1" customWidth="1"/>
    <col min="10499" max="10499" width="22.453125" style="290" customWidth="1"/>
    <col min="10500" max="10500" width="4.08984375" style="290" customWidth="1"/>
    <col min="10501" max="10501" width="7.36328125" style="290" customWidth="1"/>
    <col min="10502" max="10502" width="7.08984375" style="290" customWidth="1"/>
    <col min="10503" max="10503" width="9.6328125" style="290" bestFit="1" customWidth="1"/>
    <col min="10504" max="10504" width="17" style="290" customWidth="1"/>
    <col min="10505" max="10505" width="2" style="290" customWidth="1"/>
    <col min="10506" max="10506" width="9.6328125" style="290" customWidth="1"/>
    <col min="10507" max="10508" width="9" style="290" bestFit="1" customWidth="1"/>
    <col min="10509" max="10509" width="9.6328125" style="290" bestFit="1" customWidth="1"/>
    <col min="10510" max="10752" width="9" style="290"/>
    <col min="10753" max="10753" width="6.08984375" style="290" bestFit="1" customWidth="1"/>
    <col min="10754" max="10754" width="25.453125" style="290" bestFit="1" customWidth="1"/>
    <col min="10755" max="10755" width="22.453125" style="290" customWidth="1"/>
    <col min="10756" max="10756" width="4.08984375" style="290" customWidth="1"/>
    <col min="10757" max="10757" width="7.36328125" style="290" customWidth="1"/>
    <col min="10758" max="10758" width="7.08984375" style="290" customWidth="1"/>
    <col min="10759" max="10759" width="9.6328125" style="290" bestFit="1" customWidth="1"/>
    <col min="10760" max="10760" width="17" style="290" customWidth="1"/>
    <col min="10761" max="10761" width="2" style="290" customWidth="1"/>
    <col min="10762" max="10762" width="9.6328125" style="290" customWidth="1"/>
    <col min="10763" max="10764" width="9" style="290" bestFit="1" customWidth="1"/>
    <col min="10765" max="10765" width="9.6328125" style="290" bestFit="1" customWidth="1"/>
    <col min="10766" max="11008" width="9" style="290"/>
    <col min="11009" max="11009" width="6.08984375" style="290" bestFit="1" customWidth="1"/>
    <col min="11010" max="11010" width="25.453125" style="290" bestFit="1" customWidth="1"/>
    <col min="11011" max="11011" width="22.453125" style="290" customWidth="1"/>
    <col min="11012" max="11012" width="4.08984375" style="290" customWidth="1"/>
    <col min="11013" max="11013" width="7.36328125" style="290" customWidth="1"/>
    <col min="11014" max="11014" width="7.08984375" style="290" customWidth="1"/>
    <col min="11015" max="11015" width="9.6328125" style="290" bestFit="1" customWidth="1"/>
    <col min="11016" max="11016" width="17" style="290" customWidth="1"/>
    <col min="11017" max="11017" width="2" style="290" customWidth="1"/>
    <col min="11018" max="11018" width="9.6328125" style="290" customWidth="1"/>
    <col min="11019" max="11020" width="9" style="290" bestFit="1" customWidth="1"/>
    <col min="11021" max="11021" width="9.6328125" style="290" bestFit="1" customWidth="1"/>
    <col min="11022" max="11264" width="9" style="290"/>
    <col min="11265" max="11265" width="6.08984375" style="290" bestFit="1" customWidth="1"/>
    <col min="11266" max="11266" width="25.453125" style="290" bestFit="1" customWidth="1"/>
    <col min="11267" max="11267" width="22.453125" style="290" customWidth="1"/>
    <col min="11268" max="11268" width="4.08984375" style="290" customWidth="1"/>
    <col min="11269" max="11269" width="7.36328125" style="290" customWidth="1"/>
    <col min="11270" max="11270" width="7.08984375" style="290" customWidth="1"/>
    <col min="11271" max="11271" width="9.6328125" style="290" bestFit="1" customWidth="1"/>
    <col min="11272" max="11272" width="17" style="290" customWidth="1"/>
    <col min="11273" max="11273" width="2" style="290" customWidth="1"/>
    <col min="11274" max="11274" width="9.6328125" style="290" customWidth="1"/>
    <col min="11275" max="11276" width="9" style="290" bestFit="1" customWidth="1"/>
    <col min="11277" max="11277" width="9.6328125" style="290" bestFit="1" customWidth="1"/>
    <col min="11278" max="11520" width="9" style="290"/>
    <col min="11521" max="11521" width="6.08984375" style="290" bestFit="1" customWidth="1"/>
    <col min="11522" max="11522" width="25.453125" style="290" bestFit="1" customWidth="1"/>
    <col min="11523" max="11523" width="22.453125" style="290" customWidth="1"/>
    <col min="11524" max="11524" width="4.08984375" style="290" customWidth="1"/>
    <col min="11525" max="11525" width="7.36328125" style="290" customWidth="1"/>
    <col min="11526" max="11526" width="7.08984375" style="290" customWidth="1"/>
    <col min="11527" max="11527" width="9.6328125" style="290" bestFit="1" customWidth="1"/>
    <col min="11528" max="11528" width="17" style="290" customWidth="1"/>
    <col min="11529" max="11529" width="2" style="290" customWidth="1"/>
    <col min="11530" max="11530" width="9.6328125" style="290" customWidth="1"/>
    <col min="11531" max="11532" width="9" style="290" bestFit="1" customWidth="1"/>
    <col min="11533" max="11533" width="9.6328125" style="290" bestFit="1" customWidth="1"/>
    <col min="11534" max="11776" width="9" style="290"/>
    <col min="11777" max="11777" width="6.08984375" style="290" bestFit="1" customWidth="1"/>
    <col min="11778" max="11778" width="25.453125" style="290" bestFit="1" customWidth="1"/>
    <col min="11779" max="11779" width="22.453125" style="290" customWidth="1"/>
    <col min="11780" max="11780" width="4.08984375" style="290" customWidth="1"/>
    <col min="11781" max="11781" width="7.36328125" style="290" customWidth="1"/>
    <col min="11782" max="11782" width="7.08984375" style="290" customWidth="1"/>
    <col min="11783" max="11783" width="9.6328125" style="290" bestFit="1" customWidth="1"/>
    <col min="11784" max="11784" width="17" style="290" customWidth="1"/>
    <col min="11785" max="11785" width="2" style="290" customWidth="1"/>
    <col min="11786" max="11786" width="9.6328125" style="290" customWidth="1"/>
    <col min="11787" max="11788" width="9" style="290" bestFit="1" customWidth="1"/>
    <col min="11789" max="11789" width="9.6328125" style="290" bestFit="1" customWidth="1"/>
    <col min="11790" max="12032" width="9" style="290"/>
    <col min="12033" max="12033" width="6.08984375" style="290" bestFit="1" customWidth="1"/>
    <col min="12034" max="12034" width="25.453125" style="290" bestFit="1" customWidth="1"/>
    <col min="12035" max="12035" width="22.453125" style="290" customWidth="1"/>
    <col min="12036" max="12036" width="4.08984375" style="290" customWidth="1"/>
    <col min="12037" max="12037" width="7.36328125" style="290" customWidth="1"/>
    <col min="12038" max="12038" width="7.08984375" style="290" customWidth="1"/>
    <col min="12039" max="12039" width="9.6328125" style="290" bestFit="1" customWidth="1"/>
    <col min="12040" max="12040" width="17" style="290" customWidth="1"/>
    <col min="12041" max="12041" width="2" style="290" customWidth="1"/>
    <col min="12042" max="12042" width="9.6328125" style="290" customWidth="1"/>
    <col min="12043" max="12044" width="9" style="290" bestFit="1" customWidth="1"/>
    <col min="12045" max="12045" width="9.6328125" style="290" bestFit="1" customWidth="1"/>
    <col min="12046" max="12288" width="9" style="290"/>
    <col min="12289" max="12289" width="6.08984375" style="290" bestFit="1" customWidth="1"/>
    <col min="12290" max="12290" width="25.453125" style="290" bestFit="1" customWidth="1"/>
    <col min="12291" max="12291" width="22.453125" style="290" customWidth="1"/>
    <col min="12292" max="12292" width="4.08984375" style="290" customWidth="1"/>
    <col min="12293" max="12293" width="7.36328125" style="290" customWidth="1"/>
    <col min="12294" max="12294" width="7.08984375" style="290" customWidth="1"/>
    <col min="12295" max="12295" width="9.6328125" style="290" bestFit="1" customWidth="1"/>
    <col min="12296" max="12296" width="17" style="290" customWidth="1"/>
    <col min="12297" max="12297" width="2" style="290" customWidth="1"/>
    <col min="12298" max="12298" width="9.6328125" style="290" customWidth="1"/>
    <col min="12299" max="12300" width="9" style="290" bestFit="1" customWidth="1"/>
    <col min="12301" max="12301" width="9.6328125" style="290" bestFit="1" customWidth="1"/>
    <col min="12302" max="12544" width="9" style="290"/>
    <col min="12545" max="12545" width="6.08984375" style="290" bestFit="1" customWidth="1"/>
    <col min="12546" max="12546" width="25.453125" style="290" bestFit="1" customWidth="1"/>
    <col min="12547" max="12547" width="22.453125" style="290" customWidth="1"/>
    <col min="12548" max="12548" width="4.08984375" style="290" customWidth="1"/>
    <col min="12549" max="12549" width="7.36328125" style="290" customWidth="1"/>
    <col min="12550" max="12550" width="7.08984375" style="290" customWidth="1"/>
    <col min="12551" max="12551" width="9.6328125" style="290" bestFit="1" customWidth="1"/>
    <col min="12552" max="12552" width="17" style="290" customWidth="1"/>
    <col min="12553" max="12553" width="2" style="290" customWidth="1"/>
    <col min="12554" max="12554" width="9.6328125" style="290" customWidth="1"/>
    <col min="12555" max="12556" width="9" style="290" bestFit="1" customWidth="1"/>
    <col min="12557" max="12557" width="9.6328125" style="290" bestFit="1" customWidth="1"/>
    <col min="12558" max="12800" width="9" style="290"/>
    <col min="12801" max="12801" width="6.08984375" style="290" bestFit="1" customWidth="1"/>
    <col min="12802" max="12802" width="25.453125" style="290" bestFit="1" customWidth="1"/>
    <col min="12803" max="12803" width="22.453125" style="290" customWidth="1"/>
    <col min="12804" max="12804" width="4.08984375" style="290" customWidth="1"/>
    <col min="12805" max="12805" width="7.36328125" style="290" customWidth="1"/>
    <col min="12806" max="12806" width="7.08984375" style="290" customWidth="1"/>
    <col min="12807" max="12807" width="9.6328125" style="290" bestFit="1" customWidth="1"/>
    <col min="12808" max="12808" width="17" style="290" customWidth="1"/>
    <col min="12809" max="12809" width="2" style="290" customWidth="1"/>
    <col min="12810" max="12810" width="9.6328125" style="290" customWidth="1"/>
    <col min="12811" max="12812" width="9" style="290" bestFit="1" customWidth="1"/>
    <col min="12813" max="12813" width="9.6328125" style="290" bestFit="1" customWidth="1"/>
    <col min="12814" max="13056" width="9" style="290"/>
    <col min="13057" max="13057" width="6.08984375" style="290" bestFit="1" customWidth="1"/>
    <col min="13058" max="13058" width="25.453125" style="290" bestFit="1" customWidth="1"/>
    <col min="13059" max="13059" width="22.453125" style="290" customWidth="1"/>
    <col min="13060" max="13060" width="4.08984375" style="290" customWidth="1"/>
    <col min="13061" max="13061" width="7.36328125" style="290" customWidth="1"/>
    <col min="13062" max="13062" width="7.08984375" style="290" customWidth="1"/>
    <col min="13063" max="13063" width="9.6328125" style="290" bestFit="1" customWidth="1"/>
    <col min="13064" max="13064" width="17" style="290" customWidth="1"/>
    <col min="13065" max="13065" width="2" style="290" customWidth="1"/>
    <col min="13066" max="13066" width="9.6328125" style="290" customWidth="1"/>
    <col min="13067" max="13068" width="9" style="290" bestFit="1" customWidth="1"/>
    <col min="13069" max="13069" width="9.6328125" style="290" bestFit="1" customWidth="1"/>
    <col min="13070" max="13312" width="9" style="290"/>
    <col min="13313" max="13313" width="6.08984375" style="290" bestFit="1" customWidth="1"/>
    <col min="13314" max="13314" width="25.453125" style="290" bestFit="1" customWidth="1"/>
    <col min="13315" max="13315" width="22.453125" style="290" customWidth="1"/>
    <col min="13316" max="13316" width="4.08984375" style="290" customWidth="1"/>
    <col min="13317" max="13317" width="7.36328125" style="290" customWidth="1"/>
    <col min="13318" max="13318" width="7.08984375" style="290" customWidth="1"/>
    <col min="13319" max="13319" width="9.6328125" style="290" bestFit="1" customWidth="1"/>
    <col min="13320" max="13320" width="17" style="290" customWidth="1"/>
    <col min="13321" max="13321" width="2" style="290" customWidth="1"/>
    <col min="13322" max="13322" width="9.6328125" style="290" customWidth="1"/>
    <col min="13323" max="13324" width="9" style="290" bestFit="1" customWidth="1"/>
    <col min="13325" max="13325" width="9.6328125" style="290" bestFit="1" customWidth="1"/>
    <col min="13326" max="13568" width="9" style="290"/>
    <col min="13569" max="13569" width="6.08984375" style="290" bestFit="1" customWidth="1"/>
    <col min="13570" max="13570" width="25.453125" style="290" bestFit="1" customWidth="1"/>
    <col min="13571" max="13571" width="22.453125" style="290" customWidth="1"/>
    <col min="13572" max="13572" width="4.08984375" style="290" customWidth="1"/>
    <col min="13573" max="13573" width="7.36328125" style="290" customWidth="1"/>
    <col min="13574" max="13574" width="7.08984375" style="290" customWidth="1"/>
    <col min="13575" max="13575" width="9.6328125" style="290" bestFit="1" customWidth="1"/>
    <col min="13576" max="13576" width="17" style="290" customWidth="1"/>
    <col min="13577" max="13577" width="2" style="290" customWidth="1"/>
    <col min="13578" max="13578" width="9.6328125" style="290" customWidth="1"/>
    <col min="13579" max="13580" width="9" style="290" bestFit="1" customWidth="1"/>
    <col min="13581" max="13581" width="9.6328125" style="290" bestFit="1" customWidth="1"/>
    <col min="13582" max="13824" width="9" style="290"/>
    <col min="13825" max="13825" width="6.08984375" style="290" bestFit="1" customWidth="1"/>
    <col min="13826" max="13826" width="25.453125" style="290" bestFit="1" customWidth="1"/>
    <col min="13827" max="13827" width="22.453125" style="290" customWidth="1"/>
    <col min="13828" max="13828" width="4.08984375" style="290" customWidth="1"/>
    <col min="13829" max="13829" width="7.36328125" style="290" customWidth="1"/>
    <col min="13830" max="13830" width="7.08984375" style="290" customWidth="1"/>
    <col min="13831" max="13831" width="9.6328125" style="290" bestFit="1" customWidth="1"/>
    <col min="13832" max="13832" width="17" style="290" customWidth="1"/>
    <col min="13833" max="13833" width="2" style="290" customWidth="1"/>
    <col min="13834" max="13834" width="9.6328125" style="290" customWidth="1"/>
    <col min="13835" max="13836" width="9" style="290" bestFit="1" customWidth="1"/>
    <col min="13837" max="13837" width="9.6328125" style="290" bestFit="1" customWidth="1"/>
    <col min="13838" max="14080" width="9" style="290"/>
    <col min="14081" max="14081" width="6.08984375" style="290" bestFit="1" customWidth="1"/>
    <col min="14082" max="14082" width="25.453125" style="290" bestFit="1" customWidth="1"/>
    <col min="14083" max="14083" width="22.453125" style="290" customWidth="1"/>
    <col min="14084" max="14084" width="4.08984375" style="290" customWidth="1"/>
    <col min="14085" max="14085" width="7.36328125" style="290" customWidth="1"/>
    <col min="14086" max="14086" width="7.08984375" style="290" customWidth="1"/>
    <col min="14087" max="14087" width="9.6328125" style="290" bestFit="1" customWidth="1"/>
    <col min="14088" max="14088" width="17" style="290" customWidth="1"/>
    <col min="14089" max="14089" width="2" style="290" customWidth="1"/>
    <col min="14090" max="14090" width="9.6328125" style="290" customWidth="1"/>
    <col min="14091" max="14092" width="9" style="290" bestFit="1" customWidth="1"/>
    <col min="14093" max="14093" width="9.6328125" style="290" bestFit="1" customWidth="1"/>
    <col min="14094" max="14336" width="9" style="290"/>
    <col min="14337" max="14337" width="6.08984375" style="290" bestFit="1" customWidth="1"/>
    <col min="14338" max="14338" width="25.453125" style="290" bestFit="1" customWidth="1"/>
    <col min="14339" max="14339" width="22.453125" style="290" customWidth="1"/>
    <col min="14340" max="14340" width="4.08984375" style="290" customWidth="1"/>
    <col min="14341" max="14341" width="7.36328125" style="290" customWidth="1"/>
    <col min="14342" max="14342" width="7.08984375" style="290" customWidth="1"/>
    <col min="14343" max="14343" width="9.6328125" style="290" bestFit="1" customWidth="1"/>
    <col min="14344" max="14344" width="17" style="290" customWidth="1"/>
    <col min="14345" max="14345" width="2" style="290" customWidth="1"/>
    <col min="14346" max="14346" width="9.6328125" style="290" customWidth="1"/>
    <col min="14347" max="14348" width="9" style="290" bestFit="1" customWidth="1"/>
    <col min="14349" max="14349" width="9.6328125" style="290" bestFit="1" customWidth="1"/>
    <col min="14350" max="14592" width="9" style="290"/>
    <col min="14593" max="14593" width="6.08984375" style="290" bestFit="1" customWidth="1"/>
    <col min="14594" max="14594" width="25.453125" style="290" bestFit="1" customWidth="1"/>
    <col min="14595" max="14595" width="22.453125" style="290" customWidth="1"/>
    <col min="14596" max="14596" width="4.08984375" style="290" customWidth="1"/>
    <col min="14597" max="14597" width="7.36328125" style="290" customWidth="1"/>
    <col min="14598" max="14598" width="7.08984375" style="290" customWidth="1"/>
    <col min="14599" max="14599" width="9.6328125" style="290" bestFit="1" customWidth="1"/>
    <col min="14600" max="14600" width="17" style="290" customWidth="1"/>
    <col min="14601" max="14601" width="2" style="290" customWidth="1"/>
    <col min="14602" max="14602" width="9.6328125" style="290" customWidth="1"/>
    <col min="14603" max="14604" width="9" style="290" bestFit="1" customWidth="1"/>
    <col min="14605" max="14605" width="9.6328125" style="290" bestFit="1" customWidth="1"/>
    <col min="14606" max="14848" width="9" style="290"/>
    <col min="14849" max="14849" width="6.08984375" style="290" bestFit="1" customWidth="1"/>
    <col min="14850" max="14850" width="25.453125" style="290" bestFit="1" customWidth="1"/>
    <col min="14851" max="14851" width="22.453125" style="290" customWidth="1"/>
    <col min="14852" max="14852" width="4.08984375" style="290" customWidth="1"/>
    <col min="14853" max="14853" width="7.36328125" style="290" customWidth="1"/>
    <col min="14854" max="14854" width="7.08984375" style="290" customWidth="1"/>
    <col min="14855" max="14855" width="9.6328125" style="290" bestFit="1" customWidth="1"/>
    <col min="14856" max="14856" width="17" style="290" customWidth="1"/>
    <col min="14857" max="14857" width="2" style="290" customWidth="1"/>
    <col min="14858" max="14858" width="9.6328125" style="290" customWidth="1"/>
    <col min="14859" max="14860" width="9" style="290" bestFit="1" customWidth="1"/>
    <col min="14861" max="14861" width="9.6328125" style="290" bestFit="1" customWidth="1"/>
    <col min="14862" max="15104" width="9" style="290"/>
    <col min="15105" max="15105" width="6.08984375" style="290" bestFit="1" customWidth="1"/>
    <col min="15106" max="15106" width="25.453125" style="290" bestFit="1" customWidth="1"/>
    <col min="15107" max="15107" width="22.453125" style="290" customWidth="1"/>
    <col min="15108" max="15108" width="4.08984375" style="290" customWidth="1"/>
    <col min="15109" max="15109" width="7.36328125" style="290" customWidth="1"/>
    <col min="15110" max="15110" width="7.08984375" style="290" customWidth="1"/>
    <col min="15111" max="15111" width="9.6328125" style="290" bestFit="1" customWidth="1"/>
    <col min="15112" max="15112" width="17" style="290" customWidth="1"/>
    <col min="15113" max="15113" width="2" style="290" customWidth="1"/>
    <col min="15114" max="15114" width="9.6328125" style="290" customWidth="1"/>
    <col min="15115" max="15116" width="9" style="290" bestFit="1" customWidth="1"/>
    <col min="15117" max="15117" width="9.6328125" style="290" bestFit="1" customWidth="1"/>
    <col min="15118" max="15360" width="9" style="290"/>
    <col min="15361" max="15361" width="6.08984375" style="290" bestFit="1" customWidth="1"/>
    <col min="15362" max="15362" width="25.453125" style="290" bestFit="1" customWidth="1"/>
    <col min="15363" max="15363" width="22.453125" style="290" customWidth="1"/>
    <col min="15364" max="15364" width="4.08984375" style="290" customWidth="1"/>
    <col min="15365" max="15365" width="7.36328125" style="290" customWidth="1"/>
    <col min="15366" max="15366" width="7.08984375" style="290" customWidth="1"/>
    <col min="15367" max="15367" width="9.6328125" style="290" bestFit="1" customWidth="1"/>
    <col min="15368" max="15368" width="17" style="290" customWidth="1"/>
    <col min="15369" max="15369" width="2" style="290" customWidth="1"/>
    <col min="15370" max="15370" width="9.6328125" style="290" customWidth="1"/>
    <col min="15371" max="15372" width="9" style="290" bestFit="1" customWidth="1"/>
    <col min="15373" max="15373" width="9.6328125" style="290" bestFit="1" customWidth="1"/>
    <col min="15374" max="15616" width="9" style="290"/>
    <col min="15617" max="15617" width="6.08984375" style="290" bestFit="1" customWidth="1"/>
    <col min="15618" max="15618" width="25.453125" style="290" bestFit="1" customWidth="1"/>
    <col min="15619" max="15619" width="22.453125" style="290" customWidth="1"/>
    <col min="15620" max="15620" width="4.08984375" style="290" customWidth="1"/>
    <col min="15621" max="15621" width="7.36328125" style="290" customWidth="1"/>
    <col min="15622" max="15622" width="7.08984375" style="290" customWidth="1"/>
    <col min="15623" max="15623" width="9.6328125" style="290" bestFit="1" customWidth="1"/>
    <col min="15624" max="15624" width="17" style="290" customWidth="1"/>
    <col min="15625" max="15625" width="2" style="290" customWidth="1"/>
    <col min="15626" max="15626" width="9.6328125" style="290" customWidth="1"/>
    <col min="15627" max="15628" width="9" style="290" bestFit="1" customWidth="1"/>
    <col min="15629" max="15629" width="9.6328125" style="290" bestFit="1" customWidth="1"/>
    <col min="15630" max="15872" width="9" style="290"/>
    <col min="15873" max="15873" width="6.08984375" style="290" bestFit="1" customWidth="1"/>
    <col min="15874" max="15874" width="25.453125" style="290" bestFit="1" customWidth="1"/>
    <col min="15875" max="15875" width="22.453125" style="290" customWidth="1"/>
    <col min="15876" max="15876" width="4.08984375" style="290" customWidth="1"/>
    <col min="15877" max="15877" width="7.36328125" style="290" customWidth="1"/>
    <col min="15878" max="15878" width="7.08984375" style="290" customWidth="1"/>
    <col min="15879" max="15879" width="9.6328125" style="290" bestFit="1" customWidth="1"/>
    <col min="15880" max="15880" width="17" style="290" customWidth="1"/>
    <col min="15881" max="15881" width="2" style="290" customWidth="1"/>
    <col min="15882" max="15882" width="9.6328125" style="290" customWidth="1"/>
    <col min="15883" max="15884" width="9" style="290" bestFit="1" customWidth="1"/>
    <col min="15885" max="15885" width="9.6328125" style="290" bestFit="1" customWidth="1"/>
    <col min="15886" max="16128" width="9" style="290"/>
    <col min="16129" max="16129" width="6.08984375" style="290" bestFit="1" customWidth="1"/>
    <col min="16130" max="16130" width="25.453125" style="290" bestFit="1" customWidth="1"/>
    <col min="16131" max="16131" width="22.453125" style="290" customWidth="1"/>
    <col min="16132" max="16132" width="4.08984375" style="290" customWidth="1"/>
    <col min="16133" max="16133" width="7.36328125" style="290" customWidth="1"/>
    <col min="16134" max="16134" width="7.08984375" style="290" customWidth="1"/>
    <col min="16135" max="16135" width="9.6328125" style="290" bestFit="1" customWidth="1"/>
    <col min="16136" max="16136" width="17" style="290" customWidth="1"/>
    <col min="16137" max="16137" width="2" style="290" customWidth="1"/>
    <col min="16138" max="16138" width="9.6328125" style="290" customWidth="1"/>
    <col min="16139" max="16140" width="9" style="290" bestFit="1" customWidth="1"/>
    <col min="16141" max="16141" width="9.6328125" style="290" bestFit="1" customWidth="1"/>
    <col min="16142" max="16384" width="9" style="290"/>
  </cols>
  <sheetData>
    <row r="1" spans="1:11" s="290" customFormat="1" ht="23.15" customHeight="1">
      <c r="A1" s="10" t="s">
        <v>18</v>
      </c>
      <c r="B1" s="10" t="s">
        <v>24</v>
      </c>
      <c r="C1" s="10" t="s">
        <v>25</v>
      </c>
      <c r="D1" s="11" t="s">
        <v>26</v>
      </c>
      <c r="E1" s="10" t="s">
        <v>23</v>
      </c>
      <c r="F1" s="12" t="s">
        <v>20</v>
      </c>
      <c r="G1" s="12" t="s">
        <v>27</v>
      </c>
      <c r="H1" s="11" t="s">
        <v>28</v>
      </c>
      <c r="I1" s="13"/>
      <c r="J1" s="10" t="s">
        <v>173</v>
      </c>
      <c r="K1" s="12" t="s">
        <v>174</v>
      </c>
    </row>
    <row r="2" spans="1:11" s="290" customFormat="1" ht="11.25" customHeight="1">
      <c r="A2" s="188" t="s">
        <v>175</v>
      </c>
      <c r="B2" s="189" t="s">
        <v>176</v>
      </c>
      <c r="C2" s="190"/>
      <c r="D2" s="190"/>
      <c r="E2" s="167"/>
      <c r="F2" s="168"/>
      <c r="G2" s="168"/>
      <c r="H2" s="170"/>
      <c r="I2" s="19"/>
      <c r="J2" s="16"/>
      <c r="K2" s="17"/>
    </row>
    <row r="3" spans="1:11" s="290" customFormat="1" ht="11.25" customHeight="1">
      <c r="A3" s="298"/>
      <c r="B3" s="303"/>
      <c r="C3" s="191"/>
      <c r="D3" s="191"/>
      <c r="E3" s="172"/>
      <c r="F3" s="173"/>
      <c r="G3" s="173"/>
      <c r="H3" s="171"/>
      <c r="I3" s="19"/>
      <c r="J3" s="16"/>
      <c r="K3" s="17"/>
    </row>
    <row r="4" spans="1:11" s="290" customFormat="1" ht="11.25" customHeight="1">
      <c r="A4" s="192"/>
      <c r="B4" s="194"/>
      <c r="C4" s="190"/>
      <c r="D4" s="190"/>
      <c r="E4" s="167"/>
      <c r="F4" s="168"/>
      <c r="G4" s="168"/>
      <c r="H4" s="170"/>
      <c r="I4" s="19"/>
      <c r="J4" s="16"/>
      <c r="K4" s="17"/>
    </row>
    <row r="5" spans="1:11" s="290" customFormat="1" ht="11.25" customHeight="1">
      <c r="A5" s="193"/>
      <c r="B5" s="195"/>
      <c r="C5" s="191"/>
      <c r="D5" s="191"/>
      <c r="E5" s="172"/>
      <c r="F5" s="173"/>
      <c r="G5" s="173"/>
      <c r="H5" s="171"/>
      <c r="I5" s="19"/>
      <c r="J5" s="16"/>
      <c r="K5" s="17"/>
    </row>
    <row r="6" spans="1:11" s="290" customFormat="1" ht="11.25" customHeight="1">
      <c r="A6" s="192" t="s">
        <v>177</v>
      </c>
      <c r="B6" s="196" t="s">
        <v>178</v>
      </c>
      <c r="C6" s="190"/>
      <c r="D6" s="190" t="s">
        <v>179</v>
      </c>
      <c r="E6" s="198">
        <v>1</v>
      </c>
      <c r="F6" s="200"/>
      <c r="G6" s="202"/>
      <c r="H6" s="170"/>
      <c r="I6" s="19"/>
      <c r="J6" s="16"/>
      <c r="K6" s="17"/>
    </row>
    <row r="7" spans="1:11" s="290" customFormat="1" ht="11.25" customHeight="1">
      <c r="A7" s="193"/>
      <c r="B7" s="197"/>
      <c r="C7" s="191"/>
      <c r="D7" s="191"/>
      <c r="E7" s="199"/>
      <c r="F7" s="201"/>
      <c r="G7" s="303"/>
      <c r="H7" s="171"/>
      <c r="I7" s="19"/>
      <c r="J7" s="16"/>
      <c r="K7" s="17"/>
    </row>
    <row r="8" spans="1:11" s="290" customFormat="1" ht="11.25" customHeight="1">
      <c r="A8" s="192" t="s">
        <v>159</v>
      </c>
      <c r="B8" s="194" t="s">
        <v>160</v>
      </c>
      <c r="C8" s="190"/>
      <c r="D8" s="190" t="s">
        <v>179</v>
      </c>
      <c r="E8" s="198">
        <v>1</v>
      </c>
      <c r="F8" s="200"/>
      <c r="G8" s="202"/>
      <c r="H8" s="170"/>
      <c r="I8" s="19"/>
      <c r="J8" s="16"/>
      <c r="K8" s="17"/>
    </row>
    <row r="9" spans="1:11" s="290" customFormat="1" ht="11.25" customHeight="1">
      <c r="A9" s="298"/>
      <c r="B9" s="195"/>
      <c r="C9" s="191"/>
      <c r="D9" s="191"/>
      <c r="E9" s="199"/>
      <c r="F9" s="201"/>
      <c r="G9" s="303"/>
      <c r="H9" s="171"/>
      <c r="I9" s="19"/>
      <c r="J9" s="16"/>
      <c r="K9" s="17"/>
    </row>
    <row r="10" spans="1:11" s="290" customFormat="1" ht="11.25" customHeight="1">
      <c r="A10" s="192" t="s">
        <v>348</v>
      </c>
      <c r="B10" s="196" t="s">
        <v>344</v>
      </c>
      <c r="C10" s="190"/>
      <c r="D10" s="190" t="s">
        <v>180</v>
      </c>
      <c r="E10" s="198">
        <v>1</v>
      </c>
      <c r="F10" s="200"/>
      <c r="G10" s="202"/>
      <c r="H10" s="170"/>
      <c r="I10" s="19"/>
      <c r="J10" s="16"/>
      <c r="K10" s="17"/>
    </row>
    <row r="11" spans="1:11" s="290" customFormat="1" ht="11.25" customHeight="1">
      <c r="A11" s="298"/>
      <c r="B11" s="197"/>
      <c r="C11" s="191"/>
      <c r="D11" s="191"/>
      <c r="E11" s="199"/>
      <c r="F11" s="201"/>
      <c r="G11" s="303"/>
      <c r="H11" s="171"/>
      <c r="I11" s="19"/>
      <c r="J11" s="16"/>
      <c r="K11" s="17"/>
    </row>
    <row r="12" spans="1:11" s="290" customFormat="1" ht="11.25" customHeight="1">
      <c r="A12" s="198"/>
      <c r="B12" s="196"/>
      <c r="C12" s="190"/>
      <c r="D12" s="190"/>
      <c r="E12" s="167"/>
      <c r="F12" s="168"/>
      <c r="G12" s="168"/>
      <c r="H12" s="170"/>
      <c r="I12" s="19"/>
      <c r="J12" s="16"/>
      <c r="K12" s="17"/>
    </row>
    <row r="13" spans="1:11" s="290" customFormat="1" ht="11.25" customHeight="1">
      <c r="A13" s="199"/>
      <c r="B13" s="197"/>
      <c r="C13" s="191"/>
      <c r="D13" s="191"/>
      <c r="E13" s="172"/>
      <c r="F13" s="173"/>
      <c r="G13" s="173"/>
      <c r="H13" s="171"/>
      <c r="I13" s="19"/>
      <c r="J13" s="16"/>
      <c r="K13" s="17"/>
    </row>
    <row r="14" spans="1:11" s="290" customFormat="1" ht="11.25" customHeight="1">
      <c r="A14" s="198"/>
      <c r="B14" s="194"/>
      <c r="C14" s="190"/>
      <c r="D14" s="190"/>
      <c r="E14" s="167"/>
      <c r="F14" s="168"/>
      <c r="G14" s="168"/>
      <c r="H14" s="170"/>
      <c r="I14" s="19"/>
      <c r="J14" s="16"/>
      <c r="K14" s="17"/>
    </row>
    <row r="15" spans="1:11" s="290" customFormat="1" ht="11.25" customHeight="1">
      <c r="A15" s="199"/>
      <c r="B15" s="195"/>
      <c r="C15" s="191"/>
      <c r="D15" s="191"/>
      <c r="E15" s="172"/>
      <c r="F15" s="173"/>
      <c r="G15" s="173"/>
      <c r="H15" s="171"/>
      <c r="I15" s="19"/>
      <c r="J15" s="16"/>
      <c r="K15" s="17"/>
    </row>
    <row r="16" spans="1:11" s="290" customFormat="1" ht="11.25" customHeight="1">
      <c r="A16" s="198"/>
      <c r="B16" s="194"/>
      <c r="C16" s="190"/>
      <c r="D16" s="190"/>
      <c r="E16" s="167"/>
      <c r="F16" s="168"/>
      <c r="G16" s="168"/>
      <c r="H16" s="170"/>
      <c r="I16" s="19"/>
      <c r="J16" s="16"/>
      <c r="K16" s="17"/>
    </row>
    <row r="17" spans="1:11" s="290" customFormat="1" ht="11.25" customHeight="1">
      <c r="A17" s="199"/>
      <c r="B17" s="195"/>
      <c r="C17" s="191"/>
      <c r="D17" s="191"/>
      <c r="E17" s="172"/>
      <c r="F17" s="173"/>
      <c r="G17" s="173"/>
      <c r="H17" s="171"/>
      <c r="I17" s="19"/>
      <c r="J17" s="16"/>
      <c r="K17" s="17"/>
    </row>
    <row r="18" spans="1:11" s="290" customFormat="1" ht="11.25" customHeight="1">
      <c r="A18" s="198"/>
      <c r="B18" s="194"/>
      <c r="C18" s="190"/>
      <c r="D18" s="190"/>
      <c r="E18" s="167"/>
      <c r="F18" s="168"/>
      <c r="G18" s="168"/>
      <c r="H18" s="170"/>
      <c r="I18" s="19"/>
      <c r="J18" s="16"/>
      <c r="K18" s="17"/>
    </row>
    <row r="19" spans="1:11" s="290" customFormat="1" ht="11.25" customHeight="1">
      <c r="A19" s="199"/>
      <c r="B19" s="195"/>
      <c r="C19" s="191"/>
      <c r="D19" s="191"/>
      <c r="E19" s="172"/>
      <c r="F19" s="173"/>
      <c r="G19" s="173"/>
      <c r="H19" s="171"/>
      <c r="I19" s="19"/>
      <c r="J19" s="16"/>
      <c r="K19" s="17"/>
    </row>
    <row r="20" spans="1:11" s="290" customFormat="1" ht="11.25" customHeight="1">
      <c r="A20" s="198"/>
      <c r="B20" s="194"/>
      <c r="C20" s="190"/>
      <c r="D20" s="190"/>
      <c r="E20" s="167"/>
      <c r="F20" s="168"/>
      <c r="G20" s="168"/>
      <c r="H20" s="170"/>
      <c r="I20" s="19"/>
      <c r="J20" s="16"/>
      <c r="K20" s="17"/>
    </row>
    <row r="21" spans="1:11" s="290" customFormat="1" ht="11.25" customHeight="1">
      <c r="A21" s="199"/>
      <c r="B21" s="195"/>
      <c r="C21" s="191"/>
      <c r="D21" s="191"/>
      <c r="E21" s="172"/>
      <c r="F21" s="173"/>
      <c r="G21" s="173"/>
      <c r="H21" s="171"/>
      <c r="I21" s="19"/>
      <c r="J21" s="16"/>
      <c r="K21" s="17"/>
    </row>
    <row r="22" spans="1:11" s="290" customFormat="1" ht="11.25" customHeight="1">
      <c r="A22" s="198"/>
      <c r="B22" s="194"/>
      <c r="C22" s="190"/>
      <c r="D22" s="190"/>
      <c r="E22" s="167"/>
      <c r="F22" s="168"/>
      <c r="G22" s="168"/>
      <c r="H22" s="170"/>
      <c r="I22" s="19"/>
      <c r="J22" s="16"/>
      <c r="K22" s="17"/>
    </row>
    <row r="23" spans="1:11" s="290" customFormat="1" ht="11.25" customHeight="1">
      <c r="A23" s="199"/>
      <c r="B23" s="195"/>
      <c r="C23" s="191"/>
      <c r="D23" s="191"/>
      <c r="E23" s="172"/>
      <c r="F23" s="173"/>
      <c r="G23" s="173"/>
      <c r="H23" s="171"/>
      <c r="I23" s="19"/>
      <c r="J23" s="16"/>
      <c r="K23" s="17"/>
    </row>
    <row r="24" spans="1:11" s="290" customFormat="1" ht="11.25" customHeight="1">
      <c r="A24" s="198"/>
      <c r="B24" s="194"/>
      <c r="C24" s="190"/>
      <c r="D24" s="190"/>
      <c r="E24" s="167"/>
      <c r="F24" s="168"/>
      <c r="G24" s="168"/>
      <c r="H24" s="170"/>
      <c r="I24" s="19"/>
      <c r="J24" s="16"/>
      <c r="K24" s="17"/>
    </row>
    <row r="25" spans="1:11" s="290" customFormat="1" ht="11.25" customHeight="1">
      <c r="A25" s="199"/>
      <c r="B25" s="195"/>
      <c r="C25" s="191"/>
      <c r="D25" s="191"/>
      <c r="E25" s="172"/>
      <c r="F25" s="173"/>
      <c r="G25" s="173"/>
      <c r="H25" s="171"/>
      <c r="I25" s="19"/>
      <c r="J25" s="16"/>
      <c r="K25" s="17"/>
    </row>
    <row r="26" spans="1:11" s="290" customFormat="1" ht="11.25" customHeight="1">
      <c r="A26" s="198"/>
      <c r="B26" s="194"/>
      <c r="C26" s="190"/>
      <c r="D26" s="190"/>
      <c r="E26" s="167"/>
      <c r="F26" s="168"/>
      <c r="G26" s="168"/>
      <c r="H26" s="170"/>
      <c r="I26" s="19"/>
      <c r="J26" s="16"/>
      <c r="K26" s="17"/>
    </row>
    <row r="27" spans="1:11" s="290" customFormat="1" ht="11.25" customHeight="1">
      <c r="A27" s="199"/>
      <c r="B27" s="195"/>
      <c r="C27" s="191"/>
      <c r="D27" s="191"/>
      <c r="E27" s="172"/>
      <c r="F27" s="173"/>
      <c r="G27" s="173"/>
      <c r="H27" s="171"/>
      <c r="I27" s="19"/>
      <c r="J27" s="16"/>
      <c r="K27" s="17"/>
    </row>
    <row r="28" spans="1:11" s="290" customFormat="1" ht="11.25" customHeight="1">
      <c r="A28" s="198"/>
      <c r="B28" s="194"/>
      <c r="C28" s="190"/>
      <c r="D28" s="190"/>
      <c r="E28" s="167"/>
      <c r="F28" s="168"/>
      <c r="G28" s="168"/>
      <c r="H28" s="170"/>
      <c r="I28" s="19"/>
      <c r="J28" s="16"/>
      <c r="K28" s="17"/>
    </row>
    <row r="29" spans="1:11" s="290" customFormat="1" ht="11.25" customHeight="1">
      <c r="A29" s="199"/>
      <c r="B29" s="195"/>
      <c r="C29" s="191"/>
      <c r="D29" s="191"/>
      <c r="E29" s="172"/>
      <c r="F29" s="173"/>
      <c r="G29" s="173"/>
      <c r="H29" s="171"/>
      <c r="I29" s="19"/>
      <c r="J29" s="16"/>
      <c r="K29" s="17"/>
    </row>
    <row r="30" spans="1:11" s="263" customFormat="1" ht="11.25" customHeight="1">
      <c r="A30" s="198"/>
      <c r="B30" s="194"/>
      <c r="C30" s="190"/>
      <c r="D30" s="190"/>
      <c r="E30" s="167"/>
      <c r="F30" s="168"/>
      <c r="G30" s="168"/>
      <c r="H30" s="170"/>
      <c r="I30" s="19"/>
      <c r="J30" s="16"/>
      <c r="K30" s="17"/>
    </row>
    <row r="31" spans="1:11" s="263" customFormat="1" ht="11.25" customHeight="1">
      <c r="A31" s="199"/>
      <c r="B31" s="195"/>
      <c r="C31" s="191"/>
      <c r="D31" s="191"/>
      <c r="E31" s="172"/>
      <c r="F31" s="173"/>
      <c r="G31" s="173"/>
      <c r="H31" s="171"/>
      <c r="I31" s="19"/>
      <c r="J31" s="16"/>
      <c r="K31" s="17"/>
    </row>
    <row r="32" spans="1:11" s="263" customFormat="1" ht="11.25" customHeight="1">
      <c r="A32" s="198"/>
      <c r="B32" s="194"/>
      <c r="C32" s="190"/>
      <c r="D32" s="190"/>
      <c r="E32" s="167"/>
      <c r="F32" s="168"/>
      <c r="G32" s="168"/>
      <c r="H32" s="170"/>
      <c r="I32" s="19"/>
      <c r="J32" s="16"/>
      <c r="K32" s="17"/>
    </row>
    <row r="33" spans="1:11" s="263" customFormat="1" ht="11.25" customHeight="1">
      <c r="A33" s="199"/>
      <c r="B33" s="195"/>
      <c r="C33" s="191"/>
      <c r="D33" s="191"/>
      <c r="E33" s="172"/>
      <c r="F33" s="173"/>
      <c r="G33" s="173"/>
      <c r="H33" s="171"/>
      <c r="I33" s="19"/>
      <c r="J33" s="16"/>
      <c r="K33" s="17"/>
    </row>
    <row r="34" spans="1:11" s="290" customFormat="1" ht="11.25" customHeight="1">
      <c r="A34" s="198"/>
      <c r="B34" s="194"/>
      <c r="C34" s="190"/>
      <c r="D34" s="190"/>
      <c r="E34" s="167"/>
      <c r="F34" s="168"/>
      <c r="G34" s="168"/>
      <c r="H34" s="170"/>
      <c r="I34" s="19"/>
      <c r="J34" s="16"/>
      <c r="K34" s="17"/>
    </row>
    <row r="35" spans="1:11" s="290" customFormat="1" ht="11.25" customHeight="1">
      <c r="A35" s="199"/>
      <c r="B35" s="195"/>
      <c r="C35" s="191"/>
      <c r="D35" s="191"/>
      <c r="E35" s="172"/>
      <c r="F35" s="173"/>
      <c r="G35" s="173"/>
      <c r="H35" s="171"/>
      <c r="I35" s="19"/>
      <c r="J35" s="16"/>
      <c r="K35" s="17"/>
    </row>
    <row r="36" spans="1:11" s="290" customFormat="1" ht="11.25" customHeight="1">
      <c r="A36" s="198"/>
      <c r="B36" s="194"/>
      <c r="C36" s="190"/>
      <c r="D36" s="190"/>
      <c r="E36" s="167"/>
      <c r="F36" s="168"/>
      <c r="G36" s="168"/>
      <c r="H36" s="170"/>
      <c r="I36" s="19"/>
      <c r="J36" s="16"/>
      <c r="K36" s="17"/>
    </row>
    <row r="37" spans="1:11" s="290" customFormat="1" ht="11.25" customHeight="1">
      <c r="A37" s="199"/>
      <c r="B37" s="195"/>
      <c r="C37" s="191"/>
      <c r="D37" s="191"/>
      <c r="E37" s="172"/>
      <c r="F37" s="173"/>
      <c r="G37" s="173"/>
      <c r="H37" s="171"/>
      <c r="I37" s="19"/>
      <c r="J37" s="16"/>
      <c r="K37" s="17"/>
    </row>
    <row r="38" spans="1:11" s="290" customFormat="1" ht="11.25" customHeight="1">
      <c r="A38" s="198"/>
      <c r="B38" s="194"/>
      <c r="C38" s="190"/>
      <c r="D38" s="190"/>
      <c r="E38" s="167"/>
      <c r="F38" s="168"/>
      <c r="G38" s="168"/>
      <c r="H38" s="190"/>
      <c r="I38" s="19"/>
      <c r="J38" s="16"/>
      <c r="K38" s="17"/>
    </row>
    <row r="39" spans="1:11" s="290" customFormat="1" ht="11.25" customHeight="1">
      <c r="A39" s="199"/>
      <c r="B39" s="195"/>
      <c r="C39" s="191"/>
      <c r="D39" s="191"/>
      <c r="E39" s="172"/>
      <c r="F39" s="173"/>
      <c r="G39" s="173"/>
      <c r="H39" s="191"/>
      <c r="I39" s="19"/>
      <c r="J39" s="16"/>
      <c r="K39" s="17"/>
    </row>
    <row r="40" spans="1:11" s="290" customFormat="1" ht="11.25" customHeight="1">
      <c r="A40" s="198"/>
      <c r="B40" s="194"/>
      <c r="C40" s="190"/>
      <c r="D40" s="190"/>
      <c r="E40" s="167"/>
      <c r="F40" s="168"/>
      <c r="G40" s="168"/>
      <c r="H40" s="170"/>
      <c r="I40" s="19"/>
      <c r="J40" s="16"/>
      <c r="K40" s="17"/>
    </row>
    <row r="41" spans="1:11" s="290" customFormat="1" ht="11.25" customHeight="1">
      <c r="A41" s="199"/>
      <c r="B41" s="195"/>
      <c r="C41" s="191"/>
      <c r="D41" s="191"/>
      <c r="E41" s="172"/>
      <c r="F41" s="173"/>
      <c r="G41" s="173"/>
      <c r="H41" s="171"/>
      <c r="I41" s="19"/>
      <c r="J41" s="16"/>
      <c r="K41" s="17"/>
    </row>
    <row r="42" spans="1:11" s="290" customFormat="1" ht="11.25" customHeight="1">
      <c r="A42" s="198"/>
      <c r="B42" s="194"/>
      <c r="C42" s="190"/>
      <c r="D42" s="190"/>
      <c r="E42" s="167"/>
      <c r="F42" s="168"/>
      <c r="G42" s="168"/>
      <c r="H42" s="170"/>
      <c r="I42" s="19"/>
      <c r="J42" s="16"/>
      <c r="K42" s="17"/>
    </row>
    <row r="43" spans="1:11" s="290" customFormat="1" ht="11.25" customHeight="1">
      <c r="A43" s="199"/>
      <c r="B43" s="195"/>
      <c r="C43" s="191"/>
      <c r="D43" s="191"/>
      <c r="E43" s="172"/>
      <c r="F43" s="173"/>
      <c r="G43" s="173"/>
      <c r="H43" s="171"/>
      <c r="I43" s="19"/>
      <c r="J43" s="16"/>
      <c r="K43" s="17"/>
    </row>
    <row r="44" spans="1:11" s="290" customFormat="1" ht="11.25" customHeight="1">
      <c r="A44" s="198"/>
      <c r="B44" s="194"/>
      <c r="C44" s="190"/>
      <c r="D44" s="190"/>
      <c r="E44" s="167"/>
      <c r="F44" s="168"/>
      <c r="G44" s="168"/>
      <c r="H44" s="170"/>
      <c r="I44" s="19"/>
      <c r="J44" s="16"/>
      <c r="K44" s="17"/>
    </row>
    <row r="45" spans="1:11" s="290" customFormat="1" ht="11.25" customHeight="1">
      <c r="A45" s="199"/>
      <c r="B45" s="195"/>
      <c r="C45" s="191"/>
      <c r="D45" s="191"/>
      <c r="E45" s="172"/>
      <c r="F45" s="173"/>
      <c r="G45" s="173"/>
      <c r="H45" s="171"/>
      <c r="I45" s="19"/>
      <c r="J45" s="16"/>
      <c r="K45" s="17"/>
    </row>
    <row r="46" spans="1:11" s="290" customFormat="1" ht="11.25" customHeight="1">
      <c r="A46" s="198"/>
      <c r="B46" s="194"/>
      <c r="C46" s="190"/>
      <c r="D46" s="190"/>
      <c r="E46" s="167"/>
      <c r="F46" s="168"/>
      <c r="G46" s="168"/>
      <c r="H46" s="170"/>
      <c r="I46" s="19"/>
      <c r="J46" s="16"/>
      <c r="K46" s="17"/>
    </row>
    <row r="47" spans="1:11" s="290" customFormat="1" ht="11.25" customHeight="1">
      <c r="A47" s="199"/>
      <c r="B47" s="195"/>
      <c r="C47" s="191"/>
      <c r="D47" s="191"/>
      <c r="E47" s="172"/>
      <c r="F47" s="173"/>
      <c r="G47" s="173"/>
      <c r="H47" s="171"/>
      <c r="I47" s="19"/>
      <c r="J47" s="16"/>
      <c r="K47" s="17"/>
    </row>
    <row r="48" spans="1:11" s="290" customFormat="1" ht="11.25" customHeight="1">
      <c r="A48" s="198"/>
      <c r="B48" s="194"/>
      <c r="C48" s="190"/>
      <c r="D48" s="190"/>
      <c r="E48" s="167"/>
      <c r="F48" s="168"/>
      <c r="G48" s="168"/>
      <c r="H48" s="170"/>
      <c r="I48" s="19"/>
      <c r="J48" s="16"/>
      <c r="K48" s="17"/>
    </row>
    <row r="49" spans="1:11" s="290" customFormat="1" ht="11.25" customHeight="1">
      <c r="A49" s="199"/>
      <c r="B49" s="195"/>
      <c r="C49" s="191"/>
      <c r="D49" s="191"/>
      <c r="E49" s="172"/>
      <c r="F49" s="173"/>
      <c r="G49" s="173"/>
      <c r="H49" s="171"/>
      <c r="I49" s="19"/>
      <c r="J49" s="16"/>
      <c r="K49" s="17"/>
    </row>
    <row r="50" spans="1:11" s="290" customFormat="1" ht="11.25" customHeight="1">
      <c r="A50" s="198"/>
      <c r="B50" s="194"/>
      <c r="C50" s="190"/>
      <c r="D50" s="190"/>
      <c r="E50" s="167"/>
      <c r="F50" s="168"/>
      <c r="G50" s="168"/>
      <c r="H50" s="170"/>
      <c r="I50" s="19"/>
      <c r="J50" s="16"/>
      <c r="K50" s="17"/>
    </row>
    <row r="51" spans="1:11" s="290" customFormat="1" ht="11.25" customHeight="1">
      <c r="A51" s="199"/>
      <c r="B51" s="195"/>
      <c r="C51" s="191"/>
      <c r="D51" s="191"/>
      <c r="E51" s="172"/>
      <c r="F51" s="173"/>
      <c r="G51" s="173"/>
      <c r="H51" s="171"/>
      <c r="I51" s="19"/>
      <c r="J51" s="16"/>
      <c r="K51" s="17"/>
    </row>
    <row r="52" spans="1:11" s="290" customFormat="1" ht="11.25" customHeight="1">
      <c r="A52" s="198"/>
      <c r="B52" s="194"/>
      <c r="C52" s="190"/>
      <c r="D52" s="190"/>
      <c r="E52" s="167"/>
      <c r="F52" s="168"/>
      <c r="G52" s="168"/>
      <c r="H52" s="170"/>
      <c r="I52" s="19"/>
      <c r="J52" s="16"/>
      <c r="K52" s="17"/>
    </row>
    <row r="53" spans="1:11" s="290" customFormat="1" ht="11.25" customHeight="1">
      <c r="A53" s="199"/>
      <c r="B53" s="195"/>
      <c r="C53" s="191"/>
      <c r="D53" s="191"/>
      <c r="E53" s="172"/>
      <c r="F53" s="173"/>
      <c r="G53" s="173"/>
      <c r="H53" s="171"/>
      <c r="I53" s="19"/>
      <c r="J53" s="16"/>
      <c r="K53" s="17"/>
    </row>
    <row r="54" spans="1:11" s="290" customFormat="1" ht="11.25" customHeight="1">
      <c r="A54" s="198"/>
      <c r="B54" s="194"/>
      <c r="C54" s="190"/>
      <c r="D54" s="190"/>
      <c r="E54" s="167"/>
      <c r="F54" s="168"/>
      <c r="G54" s="168"/>
      <c r="H54" s="170"/>
      <c r="I54" s="19"/>
      <c r="J54" s="16"/>
      <c r="K54" s="17"/>
    </row>
    <row r="55" spans="1:11" s="290" customFormat="1" ht="11.25" customHeight="1">
      <c r="A55" s="199"/>
      <c r="B55" s="195"/>
      <c r="C55" s="191"/>
      <c r="D55" s="191"/>
      <c r="E55" s="172"/>
      <c r="F55" s="173"/>
      <c r="G55" s="173"/>
      <c r="H55" s="171"/>
      <c r="I55" s="19"/>
      <c r="J55" s="16"/>
      <c r="K55" s="17"/>
    </row>
    <row r="56" spans="1:11" s="290" customFormat="1" ht="11.25" customHeight="1">
      <c r="A56" s="198"/>
      <c r="B56" s="194"/>
      <c r="C56" s="190"/>
      <c r="D56" s="190"/>
      <c r="E56" s="167"/>
      <c r="F56" s="168"/>
      <c r="G56" s="168"/>
      <c r="H56" s="170"/>
      <c r="I56" s="19"/>
      <c r="J56" s="16"/>
      <c r="K56" s="17"/>
    </row>
    <row r="57" spans="1:11" s="290" customFormat="1" ht="11.25" customHeight="1">
      <c r="A57" s="199"/>
      <c r="B57" s="195"/>
      <c r="C57" s="191"/>
      <c r="D57" s="191"/>
      <c r="E57" s="172"/>
      <c r="F57" s="173"/>
      <c r="G57" s="173"/>
      <c r="H57" s="171"/>
      <c r="I57" s="19"/>
      <c r="J57" s="16"/>
      <c r="K57" s="17"/>
    </row>
    <row r="58" spans="1:11" s="263" customFormat="1" ht="11.25" customHeight="1">
      <c r="A58" s="198"/>
      <c r="B58" s="194"/>
      <c r="C58" s="190"/>
      <c r="D58" s="190"/>
      <c r="E58" s="167"/>
      <c r="F58" s="168"/>
      <c r="G58" s="168"/>
      <c r="H58" s="170"/>
      <c r="I58" s="19"/>
      <c r="J58" s="16"/>
      <c r="K58" s="17"/>
    </row>
    <row r="59" spans="1:11" s="263" customFormat="1" ht="11.25" customHeight="1">
      <c r="A59" s="199"/>
      <c r="B59" s="195"/>
      <c r="C59" s="191"/>
      <c r="D59" s="191"/>
      <c r="E59" s="172"/>
      <c r="F59" s="173"/>
      <c r="G59" s="173"/>
      <c r="H59" s="171"/>
      <c r="I59" s="19"/>
      <c r="J59" s="16"/>
      <c r="K59" s="17"/>
    </row>
    <row r="60" spans="1:11" s="263" customFormat="1" ht="11.25" customHeight="1">
      <c r="A60" s="198"/>
      <c r="B60" s="194"/>
      <c r="C60" s="190"/>
      <c r="D60" s="190"/>
      <c r="E60" s="167"/>
      <c r="F60" s="168"/>
      <c r="G60" s="168"/>
      <c r="H60" s="170"/>
      <c r="I60" s="19"/>
      <c r="J60" s="16"/>
      <c r="K60" s="17"/>
    </row>
    <row r="61" spans="1:11" s="263" customFormat="1" ht="11.25" customHeight="1">
      <c r="A61" s="199"/>
      <c r="B61" s="195"/>
      <c r="C61" s="191"/>
      <c r="D61" s="191"/>
      <c r="E61" s="172"/>
      <c r="F61" s="173"/>
      <c r="G61" s="173"/>
      <c r="H61" s="171"/>
      <c r="I61" s="19"/>
      <c r="J61" s="16"/>
      <c r="K61" s="17"/>
    </row>
    <row r="62" spans="1:11" s="263" customFormat="1" ht="11.25" customHeight="1">
      <c r="A62" s="198"/>
      <c r="B62" s="194"/>
      <c r="C62" s="190"/>
      <c r="D62" s="190"/>
      <c r="E62" s="167"/>
      <c r="F62" s="168"/>
      <c r="G62" s="168"/>
      <c r="H62" s="170"/>
      <c r="I62" s="19"/>
      <c r="J62" s="16"/>
      <c r="K62" s="17"/>
    </row>
    <row r="63" spans="1:11" s="263" customFormat="1" ht="11.25" customHeight="1">
      <c r="A63" s="199"/>
      <c r="B63" s="195"/>
      <c r="C63" s="191"/>
      <c r="D63" s="191"/>
      <c r="E63" s="172"/>
      <c r="F63" s="173"/>
      <c r="G63" s="173"/>
      <c r="H63" s="171"/>
      <c r="I63" s="19"/>
      <c r="J63" s="16"/>
      <c r="K63" s="17"/>
    </row>
    <row r="64" spans="1:11" s="263" customFormat="1" ht="11.25" customHeight="1">
      <c r="A64" s="198"/>
      <c r="B64" s="194"/>
      <c r="C64" s="190"/>
      <c r="D64" s="190"/>
      <c r="E64" s="167"/>
      <c r="F64" s="168"/>
      <c r="G64" s="168"/>
      <c r="H64" s="170"/>
      <c r="I64" s="19"/>
      <c r="J64" s="16"/>
      <c r="K64" s="17"/>
    </row>
    <row r="65" spans="1:13" s="263" customFormat="1" ht="11.25" customHeight="1">
      <c r="A65" s="199"/>
      <c r="B65" s="195"/>
      <c r="C65" s="191"/>
      <c r="D65" s="191"/>
      <c r="E65" s="172"/>
      <c r="F65" s="173"/>
      <c r="G65" s="173"/>
      <c r="H65" s="171"/>
      <c r="I65" s="19"/>
      <c r="J65" s="16"/>
      <c r="K65" s="17"/>
    </row>
    <row r="66" spans="1:13" s="263" customFormat="1" ht="11.25" customHeight="1">
      <c r="A66" s="198"/>
      <c r="B66" s="194"/>
      <c r="C66" s="190"/>
      <c r="D66" s="190"/>
      <c r="E66" s="167"/>
      <c r="F66" s="168"/>
      <c r="G66" s="168"/>
      <c r="H66" s="170"/>
      <c r="I66" s="19"/>
      <c r="J66" s="16"/>
      <c r="K66" s="17"/>
    </row>
    <row r="67" spans="1:13" s="263" customFormat="1" ht="11.25" customHeight="1">
      <c r="A67" s="199"/>
      <c r="B67" s="195"/>
      <c r="C67" s="191"/>
      <c r="D67" s="191"/>
      <c r="E67" s="172"/>
      <c r="F67" s="173"/>
      <c r="G67" s="173"/>
      <c r="H67" s="171"/>
      <c r="I67" s="19"/>
      <c r="J67" s="16"/>
      <c r="K67" s="17"/>
    </row>
    <row r="68" spans="1:13" s="263" customFormat="1" ht="11.25" customHeight="1">
      <c r="A68" s="198"/>
      <c r="B68" s="194"/>
      <c r="C68" s="190"/>
      <c r="D68" s="190"/>
      <c r="E68" s="167"/>
      <c r="F68" s="168"/>
      <c r="G68" s="168"/>
      <c r="H68" s="170"/>
      <c r="I68" s="19"/>
      <c r="J68" s="16"/>
      <c r="K68" s="17"/>
    </row>
    <row r="69" spans="1:13" s="263" customFormat="1" ht="11.25" customHeight="1">
      <c r="A69" s="199"/>
      <c r="B69" s="195"/>
      <c r="C69" s="191"/>
      <c r="D69" s="191"/>
      <c r="E69" s="172"/>
      <c r="F69" s="173"/>
      <c r="G69" s="173"/>
      <c r="H69" s="171"/>
      <c r="I69" s="19"/>
      <c r="J69" s="16"/>
      <c r="K69" s="17"/>
    </row>
    <row r="70" spans="1:13" s="263" customFormat="1" ht="11.25" customHeight="1">
      <c r="A70" s="198"/>
      <c r="B70" s="194"/>
      <c r="C70" s="190"/>
      <c r="D70" s="190"/>
      <c r="E70" s="167"/>
      <c r="F70" s="168"/>
      <c r="G70" s="168"/>
      <c r="H70" s="170"/>
      <c r="I70" s="19"/>
      <c r="J70" s="16"/>
      <c r="K70" s="17"/>
    </row>
    <row r="71" spans="1:13" s="263" customFormat="1" ht="11.25" customHeight="1">
      <c r="A71" s="199"/>
      <c r="B71" s="195"/>
      <c r="C71" s="191"/>
      <c r="D71" s="191"/>
      <c r="E71" s="172"/>
      <c r="F71" s="173"/>
      <c r="G71" s="173"/>
      <c r="H71" s="171"/>
      <c r="I71" s="19"/>
      <c r="J71" s="16"/>
      <c r="K71" s="17"/>
    </row>
    <row r="72" spans="1:13" s="263" customFormat="1" ht="11.25" customHeight="1">
      <c r="A72" s="198"/>
      <c r="B72" s="194"/>
      <c r="C72" s="190"/>
      <c r="D72" s="190"/>
      <c r="E72" s="167"/>
      <c r="F72" s="168"/>
      <c r="G72" s="168"/>
      <c r="H72" s="170"/>
      <c r="I72" s="19"/>
      <c r="J72" s="16"/>
      <c r="K72" s="17"/>
    </row>
    <row r="73" spans="1:13" s="263" customFormat="1" ht="11.25" customHeight="1">
      <c r="A73" s="199"/>
      <c r="B73" s="195"/>
      <c r="C73" s="191"/>
      <c r="D73" s="191"/>
      <c r="E73" s="172"/>
      <c r="F73" s="173"/>
      <c r="G73" s="173"/>
      <c r="H73" s="171"/>
      <c r="I73" s="19"/>
      <c r="J73" s="16"/>
      <c r="K73" s="17"/>
    </row>
    <row r="74" spans="1:13" s="263" customFormat="1" ht="11.25" customHeight="1">
      <c r="A74" s="192"/>
      <c r="B74" s="204" t="s">
        <v>181</v>
      </c>
      <c r="C74" s="192"/>
      <c r="D74" s="192"/>
      <c r="E74" s="167"/>
      <c r="F74" s="168"/>
      <c r="G74" s="206"/>
      <c r="H74" s="170"/>
      <c r="I74" s="136"/>
      <c r="J74" s="16"/>
      <c r="K74" s="20"/>
    </row>
    <row r="75" spans="1:13" s="263" customFormat="1" ht="11.25" customHeight="1">
      <c r="A75" s="193"/>
      <c r="B75" s="205"/>
      <c r="C75" s="193"/>
      <c r="D75" s="193"/>
      <c r="E75" s="172"/>
      <c r="F75" s="173"/>
      <c r="G75" s="303"/>
      <c r="H75" s="171"/>
      <c r="I75" s="21"/>
      <c r="J75" s="172"/>
      <c r="K75" s="169"/>
      <c r="M75" s="330"/>
    </row>
    <row r="76" spans="1:13" s="290" customFormat="1" ht="23.15" customHeight="1">
      <c r="A76" s="203"/>
      <c r="B76" s="331"/>
      <c r="C76" s="331"/>
      <c r="D76" s="331"/>
      <c r="E76" s="331"/>
      <c r="F76" s="332"/>
      <c r="G76" s="332"/>
      <c r="H76" s="332"/>
      <c r="I76" s="19"/>
      <c r="J76" s="19"/>
      <c r="K76" s="143"/>
    </row>
  </sheetData>
  <mergeCells count="160">
    <mergeCell ref="A70:A71"/>
    <mergeCell ref="B70:B71"/>
    <mergeCell ref="C70:C71"/>
    <mergeCell ref="D70:D71"/>
    <mergeCell ref="A68:A69"/>
    <mergeCell ref="B68:B69"/>
    <mergeCell ref="C68:C69"/>
    <mergeCell ref="D68:D69"/>
    <mergeCell ref="A76:H76"/>
    <mergeCell ref="A74:A75"/>
    <mergeCell ref="B74:B75"/>
    <mergeCell ref="C74:C75"/>
    <mergeCell ref="D74:D75"/>
    <mergeCell ref="A72:A73"/>
    <mergeCell ref="B72:B73"/>
    <mergeCell ref="C72:C73"/>
    <mergeCell ref="D72:D73"/>
    <mergeCell ref="G74:G75"/>
    <mergeCell ref="A62:A63"/>
    <mergeCell ref="B62:B63"/>
    <mergeCell ref="C62:C63"/>
    <mergeCell ref="D62:D63"/>
    <mergeCell ref="A60:A61"/>
    <mergeCell ref="B60:B61"/>
    <mergeCell ref="C60:C61"/>
    <mergeCell ref="D60:D61"/>
    <mergeCell ref="A66:A67"/>
    <mergeCell ref="B66:B67"/>
    <mergeCell ref="C66:C67"/>
    <mergeCell ref="D66:D67"/>
    <mergeCell ref="A64:A65"/>
    <mergeCell ref="B64:B65"/>
    <mergeCell ref="C64:C65"/>
    <mergeCell ref="D64:D65"/>
    <mergeCell ref="A54:A55"/>
    <mergeCell ref="B54:B55"/>
    <mergeCell ref="C54:C55"/>
    <mergeCell ref="D54:D55"/>
    <mergeCell ref="A52:A53"/>
    <mergeCell ref="B52:B53"/>
    <mergeCell ref="C52:C53"/>
    <mergeCell ref="D52:D53"/>
    <mergeCell ref="A58:A59"/>
    <mergeCell ref="B58:B59"/>
    <mergeCell ref="C58:C59"/>
    <mergeCell ref="D58:D59"/>
    <mergeCell ref="A56:A57"/>
    <mergeCell ref="B56:B57"/>
    <mergeCell ref="C56:C57"/>
    <mergeCell ref="D56:D57"/>
    <mergeCell ref="A46:A47"/>
    <mergeCell ref="B46:B47"/>
    <mergeCell ref="C46:C47"/>
    <mergeCell ref="D46:D47"/>
    <mergeCell ref="A44:A45"/>
    <mergeCell ref="B44:B45"/>
    <mergeCell ref="C44:C45"/>
    <mergeCell ref="D44:D45"/>
    <mergeCell ref="A50:A51"/>
    <mergeCell ref="B50:B51"/>
    <mergeCell ref="C50:C51"/>
    <mergeCell ref="D50:D51"/>
    <mergeCell ref="A48:A49"/>
    <mergeCell ref="B48:B49"/>
    <mergeCell ref="C48:C49"/>
    <mergeCell ref="D48:D49"/>
    <mergeCell ref="H38:H39"/>
    <mergeCell ref="A40:A41"/>
    <mergeCell ref="B40:B41"/>
    <mergeCell ref="C40:C41"/>
    <mergeCell ref="D40:D41"/>
    <mergeCell ref="A38:A39"/>
    <mergeCell ref="B38:B39"/>
    <mergeCell ref="C38:C39"/>
    <mergeCell ref="D38:D39"/>
    <mergeCell ref="A36:A37"/>
    <mergeCell ref="B36:B37"/>
    <mergeCell ref="C36:C37"/>
    <mergeCell ref="D36:D37"/>
    <mergeCell ref="A34:A35"/>
    <mergeCell ref="B34:B35"/>
    <mergeCell ref="C34:C35"/>
    <mergeCell ref="D34:D35"/>
    <mergeCell ref="A42:A43"/>
    <mergeCell ref="B42:B43"/>
    <mergeCell ref="C42:C43"/>
    <mergeCell ref="D42:D43"/>
    <mergeCell ref="A28:A29"/>
    <mergeCell ref="B28:B29"/>
    <mergeCell ref="C28:C29"/>
    <mergeCell ref="D28:D29"/>
    <mergeCell ref="A26:A27"/>
    <mergeCell ref="B26:B27"/>
    <mergeCell ref="C26:C27"/>
    <mergeCell ref="D26:D27"/>
    <mergeCell ref="A32:A33"/>
    <mergeCell ref="B32:B33"/>
    <mergeCell ref="C32:C33"/>
    <mergeCell ref="D32:D33"/>
    <mergeCell ref="A30:A31"/>
    <mergeCell ref="B30:B31"/>
    <mergeCell ref="C30:C31"/>
    <mergeCell ref="D30:D31"/>
    <mergeCell ref="A20:A21"/>
    <mergeCell ref="B20:B21"/>
    <mergeCell ref="C20:C21"/>
    <mergeCell ref="D20:D21"/>
    <mergeCell ref="A18:A19"/>
    <mergeCell ref="B18:B19"/>
    <mergeCell ref="C18:C19"/>
    <mergeCell ref="D18:D19"/>
    <mergeCell ref="A24:A25"/>
    <mergeCell ref="B24:B25"/>
    <mergeCell ref="C24:C25"/>
    <mergeCell ref="D24:D25"/>
    <mergeCell ref="A22:A23"/>
    <mergeCell ref="B22:B23"/>
    <mergeCell ref="C22:C23"/>
    <mergeCell ref="D22:D23"/>
    <mergeCell ref="A12:A13"/>
    <mergeCell ref="B12:B13"/>
    <mergeCell ref="C12:C13"/>
    <mergeCell ref="D12:D13"/>
    <mergeCell ref="A16:A17"/>
    <mergeCell ref="B16:B17"/>
    <mergeCell ref="C16:C17"/>
    <mergeCell ref="D16:D17"/>
    <mergeCell ref="A14:A15"/>
    <mergeCell ref="B14:B15"/>
    <mergeCell ref="C14:C15"/>
    <mergeCell ref="D14:D15"/>
    <mergeCell ref="E10:E11"/>
    <mergeCell ref="F10:F11"/>
    <mergeCell ref="A6:A7"/>
    <mergeCell ref="B6:B7"/>
    <mergeCell ref="C6:C7"/>
    <mergeCell ref="D6:D7"/>
    <mergeCell ref="E6:E7"/>
    <mergeCell ref="F6:F7"/>
    <mergeCell ref="G6:G7"/>
    <mergeCell ref="G10:G11"/>
    <mergeCell ref="A8:A9"/>
    <mergeCell ref="B8:B9"/>
    <mergeCell ref="C8:C9"/>
    <mergeCell ref="D8:D9"/>
    <mergeCell ref="E8:E9"/>
    <mergeCell ref="F8:F9"/>
    <mergeCell ref="G8:G9"/>
    <mergeCell ref="A2:A3"/>
    <mergeCell ref="B2:B3"/>
    <mergeCell ref="C2:C3"/>
    <mergeCell ref="D2:D3"/>
    <mergeCell ref="A4:A5"/>
    <mergeCell ref="B4:B5"/>
    <mergeCell ref="C4:C5"/>
    <mergeCell ref="D4:D5"/>
    <mergeCell ref="A10:A11"/>
    <mergeCell ref="B10:B11"/>
    <mergeCell ref="C10:C11"/>
    <mergeCell ref="D10:D11"/>
  </mergeCells>
  <phoneticPr fontId="43"/>
  <printOptions horizontalCentered="1" verticalCentered="1"/>
  <pageMargins left="0.19685039370078741" right="0.19685039370078741" top="0.98425196850393704" bottom="0.59055118110236227" header="0.51181102362204722" footer="0.11811023622047245"/>
  <pageSetup paperSize="9" scale="83" firstPageNumber="0" orientation="portrait" horizontalDpi="180" verticalDpi="180" r:id="rId1"/>
  <headerFooter alignWithMargins="0">
    <oddFooter>&amp;C東御市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O228"/>
  <sheetViews>
    <sheetView view="pageBreakPreview" zoomScaleNormal="100" zoomScaleSheetLayoutView="100" workbookViewId="0"/>
  </sheetViews>
  <sheetFormatPr defaultColWidth="8.90625" defaultRowHeight="13"/>
  <cols>
    <col min="1" max="1" width="6.08984375" style="290" bestFit="1" customWidth="1"/>
    <col min="2" max="2" width="25.453125" style="290" bestFit="1" customWidth="1"/>
    <col min="3" max="3" width="22.453125" style="290" customWidth="1"/>
    <col min="4" max="4" width="4.08984375" style="333" customWidth="1"/>
    <col min="5" max="5" width="7.36328125" style="290" customWidth="1"/>
    <col min="6" max="6" width="7.08984375" style="9" customWidth="1"/>
    <col min="7" max="7" width="9.6328125" style="290" bestFit="1" customWidth="1"/>
    <col min="8" max="8" width="17" style="334" customWidth="1"/>
    <col min="9" max="9" width="2" style="290" customWidth="1"/>
    <col min="10" max="10" width="9.6328125" style="290" customWidth="1"/>
    <col min="11" max="12" width="9" style="290" bestFit="1" customWidth="1"/>
    <col min="13" max="13" width="9.6328125" style="290" bestFit="1" customWidth="1"/>
    <col min="14" max="256" width="9" style="290"/>
    <col min="257" max="257" width="6.08984375" style="290" bestFit="1" customWidth="1"/>
    <col min="258" max="258" width="25.453125" style="290" bestFit="1" customWidth="1"/>
    <col min="259" max="259" width="22.453125" style="290" customWidth="1"/>
    <col min="260" max="260" width="4.08984375" style="290" customWidth="1"/>
    <col min="261" max="261" width="7.36328125" style="290" customWidth="1"/>
    <col min="262" max="262" width="7.08984375" style="290" customWidth="1"/>
    <col min="263" max="263" width="9.6328125" style="290" bestFit="1" customWidth="1"/>
    <col min="264" max="264" width="17" style="290" customWidth="1"/>
    <col min="265" max="265" width="2" style="290" customWidth="1"/>
    <col min="266" max="266" width="9.6328125" style="290" customWidth="1"/>
    <col min="267" max="268" width="9" style="290" bestFit="1" customWidth="1"/>
    <col min="269" max="269" width="9.6328125" style="290" bestFit="1" customWidth="1"/>
    <col min="270" max="512" width="9" style="290"/>
    <col min="513" max="513" width="6.08984375" style="290" bestFit="1" customWidth="1"/>
    <col min="514" max="514" width="25.453125" style="290" bestFit="1" customWidth="1"/>
    <col min="515" max="515" width="22.453125" style="290" customWidth="1"/>
    <col min="516" max="516" width="4.08984375" style="290" customWidth="1"/>
    <col min="517" max="517" width="7.36328125" style="290" customWidth="1"/>
    <col min="518" max="518" width="7.08984375" style="290" customWidth="1"/>
    <col min="519" max="519" width="9.6328125" style="290" bestFit="1" customWidth="1"/>
    <col min="520" max="520" width="17" style="290" customWidth="1"/>
    <col min="521" max="521" width="2" style="290" customWidth="1"/>
    <col min="522" max="522" width="9.6328125" style="290" customWidth="1"/>
    <col min="523" max="524" width="9" style="290" bestFit="1" customWidth="1"/>
    <col min="525" max="525" width="9.6328125" style="290" bestFit="1" customWidth="1"/>
    <col min="526" max="768" width="9" style="290"/>
    <col min="769" max="769" width="6.08984375" style="290" bestFit="1" customWidth="1"/>
    <col min="770" max="770" width="25.453125" style="290" bestFit="1" customWidth="1"/>
    <col min="771" max="771" width="22.453125" style="290" customWidth="1"/>
    <col min="772" max="772" width="4.08984375" style="290" customWidth="1"/>
    <col min="773" max="773" width="7.36328125" style="290" customWidth="1"/>
    <col min="774" max="774" width="7.08984375" style="290" customWidth="1"/>
    <col min="775" max="775" width="9.6328125" style="290" bestFit="1" customWidth="1"/>
    <col min="776" max="776" width="17" style="290" customWidth="1"/>
    <col min="777" max="777" width="2" style="290" customWidth="1"/>
    <col min="778" max="778" width="9.6328125" style="290" customWidth="1"/>
    <col min="779" max="780" width="9" style="290" bestFit="1" customWidth="1"/>
    <col min="781" max="781" width="9.6328125" style="290" bestFit="1" customWidth="1"/>
    <col min="782" max="1024" width="9" style="290"/>
    <col min="1025" max="1025" width="6.08984375" style="290" bestFit="1" customWidth="1"/>
    <col min="1026" max="1026" width="25.453125" style="290" bestFit="1" customWidth="1"/>
    <col min="1027" max="1027" width="22.453125" style="290" customWidth="1"/>
    <col min="1028" max="1028" width="4.08984375" style="290" customWidth="1"/>
    <col min="1029" max="1029" width="7.36328125" style="290" customWidth="1"/>
    <col min="1030" max="1030" width="7.08984375" style="290" customWidth="1"/>
    <col min="1031" max="1031" width="9.6328125" style="290" bestFit="1" customWidth="1"/>
    <col min="1032" max="1032" width="17" style="290" customWidth="1"/>
    <col min="1033" max="1033" width="2" style="290" customWidth="1"/>
    <col min="1034" max="1034" width="9.6328125" style="290" customWidth="1"/>
    <col min="1035" max="1036" width="9" style="290" bestFit="1" customWidth="1"/>
    <col min="1037" max="1037" width="9.6328125" style="290" bestFit="1" customWidth="1"/>
    <col min="1038" max="1280" width="9" style="290"/>
    <col min="1281" max="1281" width="6.08984375" style="290" bestFit="1" customWidth="1"/>
    <col min="1282" max="1282" width="25.453125" style="290" bestFit="1" customWidth="1"/>
    <col min="1283" max="1283" width="22.453125" style="290" customWidth="1"/>
    <col min="1284" max="1284" width="4.08984375" style="290" customWidth="1"/>
    <col min="1285" max="1285" width="7.36328125" style="290" customWidth="1"/>
    <col min="1286" max="1286" width="7.08984375" style="290" customWidth="1"/>
    <col min="1287" max="1287" width="9.6328125" style="290" bestFit="1" customWidth="1"/>
    <col min="1288" max="1288" width="17" style="290" customWidth="1"/>
    <col min="1289" max="1289" width="2" style="290" customWidth="1"/>
    <col min="1290" max="1290" width="9.6328125" style="290" customWidth="1"/>
    <col min="1291" max="1292" width="9" style="290" bestFit="1" customWidth="1"/>
    <col min="1293" max="1293" width="9.6328125" style="290" bestFit="1" customWidth="1"/>
    <col min="1294" max="1536" width="9" style="290"/>
    <col min="1537" max="1537" width="6.08984375" style="290" bestFit="1" customWidth="1"/>
    <col min="1538" max="1538" width="25.453125" style="290" bestFit="1" customWidth="1"/>
    <col min="1539" max="1539" width="22.453125" style="290" customWidth="1"/>
    <col min="1540" max="1540" width="4.08984375" style="290" customWidth="1"/>
    <col min="1541" max="1541" width="7.36328125" style="290" customWidth="1"/>
    <col min="1542" max="1542" width="7.08984375" style="290" customWidth="1"/>
    <col min="1543" max="1543" width="9.6328125" style="290" bestFit="1" customWidth="1"/>
    <col min="1544" max="1544" width="17" style="290" customWidth="1"/>
    <col min="1545" max="1545" width="2" style="290" customWidth="1"/>
    <col min="1546" max="1546" width="9.6328125" style="290" customWidth="1"/>
    <col min="1547" max="1548" width="9" style="290" bestFit="1" customWidth="1"/>
    <col min="1549" max="1549" width="9.6328125" style="290" bestFit="1" customWidth="1"/>
    <col min="1550" max="1792" width="9" style="290"/>
    <col min="1793" max="1793" width="6.08984375" style="290" bestFit="1" customWidth="1"/>
    <col min="1794" max="1794" width="25.453125" style="290" bestFit="1" customWidth="1"/>
    <col min="1795" max="1795" width="22.453125" style="290" customWidth="1"/>
    <col min="1796" max="1796" width="4.08984375" style="290" customWidth="1"/>
    <col min="1797" max="1797" width="7.36328125" style="290" customWidth="1"/>
    <col min="1798" max="1798" width="7.08984375" style="290" customWidth="1"/>
    <col min="1799" max="1799" width="9.6328125" style="290" bestFit="1" customWidth="1"/>
    <col min="1800" max="1800" width="17" style="290" customWidth="1"/>
    <col min="1801" max="1801" width="2" style="290" customWidth="1"/>
    <col min="1802" max="1802" width="9.6328125" style="290" customWidth="1"/>
    <col min="1803" max="1804" width="9" style="290" bestFit="1" customWidth="1"/>
    <col min="1805" max="1805" width="9.6328125" style="290" bestFit="1" customWidth="1"/>
    <col min="1806" max="2048" width="9" style="290"/>
    <col min="2049" max="2049" width="6.08984375" style="290" bestFit="1" customWidth="1"/>
    <col min="2050" max="2050" width="25.453125" style="290" bestFit="1" customWidth="1"/>
    <col min="2051" max="2051" width="22.453125" style="290" customWidth="1"/>
    <col min="2052" max="2052" width="4.08984375" style="290" customWidth="1"/>
    <col min="2053" max="2053" width="7.36328125" style="290" customWidth="1"/>
    <col min="2054" max="2054" width="7.08984375" style="290" customWidth="1"/>
    <col min="2055" max="2055" width="9.6328125" style="290" bestFit="1" customWidth="1"/>
    <col min="2056" max="2056" width="17" style="290" customWidth="1"/>
    <col min="2057" max="2057" width="2" style="290" customWidth="1"/>
    <col min="2058" max="2058" width="9.6328125" style="290" customWidth="1"/>
    <col min="2059" max="2060" width="9" style="290" bestFit="1" customWidth="1"/>
    <col min="2061" max="2061" width="9.6328125" style="290" bestFit="1" customWidth="1"/>
    <col min="2062" max="2304" width="9" style="290"/>
    <col min="2305" max="2305" width="6.08984375" style="290" bestFit="1" customWidth="1"/>
    <col min="2306" max="2306" width="25.453125" style="290" bestFit="1" customWidth="1"/>
    <col min="2307" max="2307" width="22.453125" style="290" customWidth="1"/>
    <col min="2308" max="2308" width="4.08984375" style="290" customWidth="1"/>
    <col min="2309" max="2309" width="7.36328125" style="290" customWidth="1"/>
    <col min="2310" max="2310" width="7.08984375" style="290" customWidth="1"/>
    <col min="2311" max="2311" width="9.6328125" style="290" bestFit="1" customWidth="1"/>
    <col min="2312" max="2312" width="17" style="290" customWidth="1"/>
    <col min="2313" max="2313" width="2" style="290" customWidth="1"/>
    <col min="2314" max="2314" width="9.6328125" style="290" customWidth="1"/>
    <col min="2315" max="2316" width="9" style="290" bestFit="1" customWidth="1"/>
    <col min="2317" max="2317" width="9.6328125" style="290" bestFit="1" customWidth="1"/>
    <col min="2318" max="2560" width="9" style="290"/>
    <col min="2561" max="2561" width="6.08984375" style="290" bestFit="1" customWidth="1"/>
    <col min="2562" max="2562" width="25.453125" style="290" bestFit="1" customWidth="1"/>
    <col min="2563" max="2563" width="22.453125" style="290" customWidth="1"/>
    <col min="2564" max="2564" width="4.08984375" style="290" customWidth="1"/>
    <col min="2565" max="2565" width="7.36328125" style="290" customWidth="1"/>
    <col min="2566" max="2566" width="7.08984375" style="290" customWidth="1"/>
    <col min="2567" max="2567" width="9.6328125" style="290" bestFit="1" customWidth="1"/>
    <col min="2568" max="2568" width="17" style="290" customWidth="1"/>
    <col min="2569" max="2569" width="2" style="290" customWidth="1"/>
    <col min="2570" max="2570" width="9.6328125" style="290" customWidth="1"/>
    <col min="2571" max="2572" width="9" style="290" bestFit="1" customWidth="1"/>
    <col min="2573" max="2573" width="9.6328125" style="290" bestFit="1" customWidth="1"/>
    <col min="2574" max="2816" width="9" style="290"/>
    <col min="2817" max="2817" width="6.08984375" style="290" bestFit="1" customWidth="1"/>
    <col min="2818" max="2818" width="25.453125" style="290" bestFit="1" customWidth="1"/>
    <col min="2819" max="2819" width="22.453125" style="290" customWidth="1"/>
    <col min="2820" max="2820" width="4.08984375" style="290" customWidth="1"/>
    <col min="2821" max="2821" width="7.36328125" style="290" customWidth="1"/>
    <col min="2822" max="2822" width="7.08984375" style="290" customWidth="1"/>
    <col min="2823" max="2823" width="9.6328125" style="290" bestFit="1" customWidth="1"/>
    <col min="2824" max="2824" width="17" style="290" customWidth="1"/>
    <col min="2825" max="2825" width="2" style="290" customWidth="1"/>
    <col min="2826" max="2826" width="9.6328125" style="290" customWidth="1"/>
    <col min="2827" max="2828" width="9" style="290" bestFit="1" customWidth="1"/>
    <col min="2829" max="2829" width="9.6328125" style="290" bestFit="1" customWidth="1"/>
    <col min="2830" max="3072" width="9" style="290"/>
    <col min="3073" max="3073" width="6.08984375" style="290" bestFit="1" customWidth="1"/>
    <col min="3074" max="3074" width="25.453125" style="290" bestFit="1" customWidth="1"/>
    <col min="3075" max="3075" width="22.453125" style="290" customWidth="1"/>
    <col min="3076" max="3076" width="4.08984375" style="290" customWidth="1"/>
    <col min="3077" max="3077" width="7.36328125" style="290" customWidth="1"/>
    <col min="3078" max="3078" width="7.08984375" style="290" customWidth="1"/>
    <col min="3079" max="3079" width="9.6328125" style="290" bestFit="1" customWidth="1"/>
    <col min="3080" max="3080" width="17" style="290" customWidth="1"/>
    <col min="3081" max="3081" width="2" style="290" customWidth="1"/>
    <col min="3082" max="3082" width="9.6328125" style="290" customWidth="1"/>
    <col min="3083" max="3084" width="9" style="290" bestFit="1" customWidth="1"/>
    <col min="3085" max="3085" width="9.6328125" style="290" bestFit="1" customWidth="1"/>
    <col min="3086" max="3328" width="9" style="290"/>
    <col min="3329" max="3329" width="6.08984375" style="290" bestFit="1" customWidth="1"/>
    <col min="3330" max="3330" width="25.453125" style="290" bestFit="1" customWidth="1"/>
    <col min="3331" max="3331" width="22.453125" style="290" customWidth="1"/>
    <col min="3332" max="3332" width="4.08984375" style="290" customWidth="1"/>
    <col min="3333" max="3333" width="7.36328125" style="290" customWidth="1"/>
    <col min="3334" max="3334" width="7.08984375" style="290" customWidth="1"/>
    <col min="3335" max="3335" width="9.6328125" style="290" bestFit="1" customWidth="1"/>
    <col min="3336" max="3336" width="17" style="290" customWidth="1"/>
    <col min="3337" max="3337" width="2" style="290" customWidth="1"/>
    <col min="3338" max="3338" width="9.6328125" style="290" customWidth="1"/>
    <col min="3339" max="3340" width="9" style="290" bestFit="1" customWidth="1"/>
    <col min="3341" max="3341" width="9.6328125" style="290" bestFit="1" customWidth="1"/>
    <col min="3342" max="3584" width="9" style="290"/>
    <col min="3585" max="3585" width="6.08984375" style="290" bestFit="1" customWidth="1"/>
    <col min="3586" max="3586" width="25.453125" style="290" bestFit="1" customWidth="1"/>
    <col min="3587" max="3587" width="22.453125" style="290" customWidth="1"/>
    <col min="3588" max="3588" width="4.08984375" style="290" customWidth="1"/>
    <col min="3589" max="3589" width="7.36328125" style="290" customWidth="1"/>
    <col min="3590" max="3590" width="7.08984375" style="290" customWidth="1"/>
    <col min="3591" max="3591" width="9.6328125" style="290" bestFit="1" customWidth="1"/>
    <col min="3592" max="3592" width="17" style="290" customWidth="1"/>
    <col min="3593" max="3593" width="2" style="290" customWidth="1"/>
    <col min="3594" max="3594" width="9.6328125" style="290" customWidth="1"/>
    <col min="3595" max="3596" width="9" style="290" bestFit="1" customWidth="1"/>
    <col min="3597" max="3597" width="9.6328125" style="290" bestFit="1" customWidth="1"/>
    <col min="3598" max="3840" width="9" style="290"/>
    <col min="3841" max="3841" width="6.08984375" style="290" bestFit="1" customWidth="1"/>
    <col min="3842" max="3842" width="25.453125" style="290" bestFit="1" customWidth="1"/>
    <col min="3843" max="3843" width="22.453125" style="290" customWidth="1"/>
    <col min="3844" max="3844" width="4.08984375" style="290" customWidth="1"/>
    <col min="3845" max="3845" width="7.36328125" style="290" customWidth="1"/>
    <col min="3846" max="3846" width="7.08984375" style="290" customWidth="1"/>
    <col min="3847" max="3847" width="9.6328125" style="290" bestFit="1" customWidth="1"/>
    <col min="3848" max="3848" width="17" style="290" customWidth="1"/>
    <col min="3849" max="3849" width="2" style="290" customWidth="1"/>
    <col min="3850" max="3850" width="9.6328125" style="290" customWidth="1"/>
    <col min="3851" max="3852" width="9" style="290" bestFit="1" customWidth="1"/>
    <col min="3853" max="3853" width="9.6328125" style="290" bestFit="1" customWidth="1"/>
    <col min="3854" max="4096" width="9" style="290"/>
    <col min="4097" max="4097" width="6.08984375" style="290" bestFit="1" customWidth="1"/>
    <col min="4098" max="4098" width="25.453125" style="290" bestFit="1" customWidth="1"/>
    <col min="4099" max="4099" width="22.453125" style="290" customWidth="1"/>
    <col min="4100" max="4100" width="4.08984375" style="290" customWidth="1"/>
    <col min="4101" max="4101" width="7.36328125" style="290" customWidth="1"/>
    <col min="4102" max="4102" width="7.08984375" style="290" customWidth="1"/>
    <col min="4103" max="4103" width="9.6328125" style="290" bestFit="1" customWidth="1"/>
    <col min="4104" max="4104" width="17" style="290" customWidth="1"/>
    <col min="4105" max="4105" width="2" style="290" customWidth="1"/>
    <col min="4106" max="4106" width="9.6328125" style="290" customWidth="1"/>
    <col min="4107" max="4108" width="9" style="290" bestFit="1" customWidth="1"/>
    <col min="4109" max="4109" width="9.6328125" style="290" bestFit="1" customWidth="1"/>
    <col min="4110" max="4352" width="9" style="290"/>
    <col min="4353" max="4353" width="6.08984375" style="290" bestFit="1" customWidth="1"/>
    <col min="4354" max="4354" width="25.453125" style="290" bestFit="1" customWidth="1"/>
    <col min="4355" max="4355" width="22.453125" style="290" customWidth="1"/>
    <col min="4356" max="4356" width="4.08984375" style="290" customWidth="1"/>
    <col min="4357" max="4357" width="7.36328125" style="290" customWidth="1"/>
    <col min="4358" max="4358" width="7.08984375" style="290" customWidth="1"/>
    <col min="4359" max="4359" width="9.6328125" style="290" bestFit="1" customWidth="1"/>
    <col min="4360" max="4360" width="17" style="290" customWidth="1"/>
    <col min="4361" max="4361" width="2" style="290" customWidth="1"/>
    <col min="4362" max="4362" width="9.6328125" style="290" customWidth="1"/>
    <col min="4363" max="4364" width="9" style="290" bestFit="1" customWidth="1"/>
    <col min="4365" max="4365" width="9.6328125" style="290" bestFit="1" customWidth="1"/>
    <col min="4366" max="4608" width="9" style="290"/>
    <col min="4609" max="4609" width="6.08984375" style="290" bestFit="1" customWidth="1"/>
    <col min="4610" max="4610" width="25.453125" style="290" bestFit="1" customWidth="1"/>
    <col min="4611" max="4611" width="22.453125" style="290" customWidth="1"/>
    <col min="4612" max="4612" width="4.08984375" style="290" customWidth="1"/>
    <col min="4613" max="4613" width="7.36328125" style="290" customWidth="1"/>
    <col min="4614" max="4614" width="7.08984375" style="290" customWidth="1"/>
    <col min="4615" max="4615" width="9.6328125" style="290" bestFit="1" customWidth="1"/>
    <col min="4616" max="4616" width="17" style="290" customWidth="1"/>
    <col min="4617" max="4617" width="2" style="290" customWidth="1"/>
    <col min="4618" max="4618" width="9.6328125" style="290" customWidth="1"/>
    <col min="4619" max="4620" width="9" style="290" bestFit="1" customWidth="1"/>
    <col min="4621" max="4621" width="9.6328125" style="290" bestFit="1" customWidth="1"/>
    <col min="4622" max="4864" width="9" style="290"/>
    <col min="4865" max="4865" width="6.08984375" style="290" bestFit="1" customWidth="1"/>
    <col min="4866" max="4866" width="25.453125" style="290" bestFit="1" customWidth="1"/>
    <col min="4867" max="4867" width="22.453125" style="290" customWidth="1"/>
    <col min="4868" max="4868" width="4.08984375" style="290" customWidth="1"/>
    <col min="4869" max="4869" width="7.36328125" style="290" customWidth="1"/>
    <col min="4870" max="4870" width="7.08984375" style="290" customWidth="1"/>
    <col min="4871" max="4871" width="9.6328125" style="290" bestFit="1" customWidth="1"/>
    <col min="4872" max="4872" width="17" style="290" customWidth="1"/>
    <col min="4873" max="4873" width="2" style="290" customWidth="1"/>
    <col min="4874" max="4874" width="9.6328125" style="290" customWidth="1"/>
    <col min="4875" max="4876" width="9" style="290" bestFit="1" customWidth="1"/>
    <col min="4877" max="4877" width="9.6328125" style="290" bestFit="1" customWidth="1"/>
    <col min="4878" max="5120" width="9" style="290"/>
    <col min="5121" max="5121" width="6.08984375" style="290" bestFit="1" customWidth="1"/>
    <col min="5122" max="5122" width="25.453125" style="290" bestFit="1" customWidth="1"/>
    <col min="5123" max="5123" width="22.453125" style="290" customWidth="1"/>
    <col min="5124" max="5124" width="4.08984375" style="290" customWidth="1"/>
    <col min="5125" max="5125" width="7.36328125" style="290" customWidth="1"/>
    <col min="5126" max="5126" width="7.08984375" style="290" customWidth="1"/>
    <col min="5127" max="5127" width="9.6328125" style="290" bestFit="1" customWidth="1"/>
    <col min="5128" max="5128" width="17" style="290" customWidth="1"/>
    <col min="5129" max="5129" width="2" style="290" customWidth="1"/>
    <col min="5130" max="5130" width="9.6328125" style="290" customWidth="1"/>
    <col min="5131" max="5132" width="9" style="290" bestFit="1" customWidth="1"/>
    <col min="5133" max="5133" width="9.6328125" style="290" bestFit="1" customWidth="1"/>
    <col min="5134" max="5376" width="9" style="290"/>
    <col min="5377" max="5377" width="6.08984375" style="290" bestFit="1" customWidth="1"/>
    <col min="5378" max="5378" width="25.453125" style="290" bestFit="1" customWidth="1"/>
    <col min="5379" max="5379" width="22.453125" style="290" customWidth="1"/>
    <col min="5380" max="5380" width="4.08984375" style="290" customWidth="1"/>
    <col min="5381" max="5381" width="7.36328125" style="290" customWidth="1"/>
    <col min="5382" max="5382" width="7.08984375" style="290" customWidth="1"/>
    <col min="5383" max="5383" width="9.6328125" style="290" bestFit="1" customWidth="1"/>
    <col min="5384" max="5384" width="17" style="290" customWidth="1"/>
    <col min="5385" max="5385" width="2" style="290" customWidth="1"/>
    <col min="5386" max="5386" width="9.6328125" style="290" customWidth="1"/>
    <col min="5387" max="5388" width="9" style="290" bestFit="1" customWidth="1"/>
    <col min="5389" max="5389" width="9.6328125" style="290" bestFit="1" customWidth="1"/>
    <col min="5390" max="5632" width="9" style="290"/>
    <col min="5633" max="5633" width="6.08984375" style="290" bestFit="1" customWidth="1"/>
    <col min="5634" max="5634" width="25.453125" style="290" bestFit="1" customWidth="1"/>
    <col min="5635" max="5635" width="22.453125" style="290" customWidth="1"/>
    <col min="5636" max="5636" width="4.08984375" style="290" customWidth="1"/>
    <col min="5637" max="5637" width="7.36328125" style="290" customWidth="1"/>
    <col min="5638" max="5638" width="7.08984375" style="290" customWidth="1"/>
    <col min="5639" max="5639" width="9.6328125" style="290" bestFit="1" customWidth="1"/>
    <col min="5640" max="5640" width="17" style="290" customWidth="1"/>
    <col min="5641" max="5641" width="2" style="290" customWidth="1"/>
    <col min="5642" max="5642" width="9.6328125" style="290" customWidth="1"/>
    <col min="5643" max="5644" width="9" style="290" bestFit="1" customWidth="1"/>
    <col min="5645" max="5645" width="9.6328125" style="290" bestFit="1" customWidth="1"/>
    <col min="5646" max="5888" width="9" style="290"/>
    <col min="5889" max="5889" width="6.08984375" style="290" bestFit="1" customWidth="1"/>
    <col min="5890" max="5890" width="25.453125" style="290" bestFit="1" customWidth="1"/>
    <col min="5891" max="5891" width="22.453125" style="290" customWidth="1"/>
    <col min="5892" max="5892" width="4.08984375" style="290" customWidth="1"/>
    <col min="5893" max="5893" width="7.36328125" style="290" customWidth="1"/>
    <col min="5894" max="5894" width="7.08984375" style="290" customWidth="1"/>
    <col min="5895" max="5895" width="9.6328125" style="290" bestFit="1" customWidth="1"/>
    <col min="5896" max="5896" width="17" style="290" customWidth="1"/>
    <col min="5897" max="5897" width="2" style="290" customWidth="1"/>
    <col min="5898" max="5898" width="9.6328125" style="290" customWidth="1"/>
    <col min="5899" max="5900" width="9" style="290" bestFit="1" customWidth="1"/>
    <col min="5901" max="5901" width="9.6328125" style="290" bestFit="1" customWidth="1"/>
    <col min="5902" max="6144" width="9" style="290"/>
    <col min="6145" max="6145" width="6.08984375" style="290" bestFit="1" customWidth="1"/>
    <col min="6146" max="6146" width="25.453125" style="290" bestFit="1" customWidth="1"/>
    <col min="6147" max="6147" width="22.453125" style="290" customWidth="1"/>
    <col min="6148" max="6148" width="4.08984375" style="290" customWidth="1"/>
    <col min="6149" max="6149" width="7.36328125" style="290" customWidth="1"/>
    <col min="6150" max="6150" width="7.08984375" style="290" customWidth="1"/>
    <col min="6151" max="6151" width="9.6328125" style="290" bestFit="1" customWidth="1"/>
    <col min="6152" max="6152" width="17" style="290" customWidth="1"/>
    <col min="6153" max="6153" width="2" style="290" customWidth="1"/>
    <col min="6154" max="6154" width="9.6328125" style="290" customWidth="1"/>
    <col min="6155" max="6156" width="9" style="290" bestFit="1" customWidth="1"/>
    <col min="6157" max="6157" width="9.6328125" style="290" bestFit="1" customWidth="1"/>
    <col min="6158" max="6400" width="9" style="290"/>
    <col min="6401" max="6401" width="6.08984375" style="290" bestFit="1" customWidth="1"/>
    <col min="6402" max="6402" width="25.453125" style="290" bestFit="1" customWidth="1"/>
    <col min="6403" max="6403" width="22.453125" style="290" customWidth="1"/>
    <col min="6404" max="6404" width="4.08984375" style="290" customWidth="1"/>
    <col min="6405" max="6405" width="7.36328125" style="290" customWidth="1"/>
    <col min="6406" max="6406" width="7.08984375" style="290" customWidth="1"/>
    <col min="6407" max="6407" width="9.6328125" style="290" bestFit="1" customWidth="1"/>
    <col min="6408" max="6408" width="17" style="290" customWidth="1"/>
    <col min="6409" max="6409" width="2" style="290" customWidth="1"/>
    <col min="6410" max="6410" width="9.6328125" style="290" customWidth="1"/>
    <col min="6411" max="6412" width="9" style="290" bestFit="1" customWidth="1"/>
    <col min="6413" max="6413" width="9.6328125" style="290" bestFit="1" customWidth="1"/>
    <col min="6414" max="6656" width="9" style="290"/>
    <col min="6657" max="6657" width="6.08984375" style="290" bestFit="1" customWidth="1"/>
    <col min="6658" max="6658" width="25.453125" style="290" bestFit="1" customWidth="1"/>
    <col min="6659" max="6659" width="22.453125" style="290" customWidth="1"/>
    <col min="6660" max="6660" width="4.08984375" style="290" customWidth="1"/>
    <col min="6661" max="6661" width="7.36328125" style="290" customWidth="1"/>
    <col min="6662" max="6662" width="7.08984375" style="290" customWidth="1"/>
    <col min="6663" max="6663" width="9.6328125" style="290" bestFit="1" customWidth="1"/>
    <col min="6664" max="6664" width="17" style="290" customWidth="1"/>
    <col min="6665" max="6665" width="2" style="290" customWidth="1"/>
    <col min="6666" max="6666" width="9.6328125" style="290" customWidth="1"/>
    <col min="6667" max="6668" width="9" style="290" bestFit="1" customWidth="1"/>
    <col min="6669" max="6669" width="9.6328125" style="290" bestFit="1" customWidth="1"/>
    <col min="6670" max="6912" width="9" style="290"/>
    <col min="6913" max="6913" width="6.08984375" style="290" bestFit="1" customWidth="1"/>
    <col min="6914" max="6914" width="25.453125" style="290" bestFit="1" customWidth="1"/>
    <col min="6915" max="6915" width="22.453125" style="290" customWidth="1"/>
    <col min="6916" max="6916" width="4.08984375" style="290" customWidth="1"/>
    <col min="6917" max="6917" width="7.36328125" style="290" customWidth="1"/>
    <col min="6918" max="6918" width="7.08984375" style="290" customWidth="1"/>
    <col min="6919" max="6919" width="9.6328125" style="290" bestFit="1" customWidth="1"/>
    <col min="6920" max="6920" width="17" style="290" customWidth="1"/>
    <col min="6921" max="6921" width="2" style="290" customWidth="1"/>
    <col min="6922" max="6922" width="9.6328125" style="290" customWidth="1"/>
    <col min="6923" max="6924" width="9" style="290" bestFit="1" customWidth="1"/>
    <col min="6925" max="6925" width="9.6328125" style="290" bestFit="1" customWidth="1"/>
    <col min="6926" max="7168" width="9" style="290"/>
    <col min="7169" max="7169" width="6.08984375" style="290" bestFit="1" customWidth="1"/>
    <col min="7170" max="7170" width="25.453125" style="290" bestFit="1" customWidth="1"/>
    <col min="7171" max="7171" width="22.453125" style="290" customWidth="1"/>
    <col min="7172" max="7172" width="4.08984375" style="290" customWidth="1"/>
    <col min="7173" max="7173" width="7.36328125" style="290" customWidth="1"/>
    <col min="7174" max="7174" width="7.08984375" style="290" customWidth="1"/>
    <col min="7175" max="7175" width="9.6328125" style="290" bestFit="1" customWidth="1"/>
    <col min="7176" max="7176" width="17" style="290" customWidth="1"/>
    <col min="7177" max="7177" width="2" style="290" customWidth="1"/>
    <col min="7178" max="7178" width="9.6328125" style="290" customWidth="1"/>
    <col min="7179" max="7180" width="9" style="290" bestFit="1" customWidth="1"/>
    <col min="7181" max="7181" width="9.6328125" style="290" bestFit="1" customWidth="1"/>
    <col min="7182" max="7424" width="9" style="290"/>
    <col min="7425" max="7425" width="6.08984375" style="290" bestFit="1" customWidth="1"/>
    <col min="7426" max="7426" width="25.453125" style="290" bestFit="1" customWidth="1"/>
    <col min="7427" max="7427" width="22.453125" style="290" customWidth="1"/>
    <col min="7428" max="7428" width="4.08984375" style="290" customWidth="1"/>
    <col min="7429" max="7429" width="7.36328125" style="290" customWidth="1"/>
    <col min="7430" max="7430" width="7.08984375" style="290" customWidth="1"/>
    <col min="7431" max="7431" width="9.6328125" style="290" bestFit="1" customWidth="1"/>
    <col min="7432" max="7432" width="17" style="290" customWidth="1"/>
    <col min="7433" max="7433" width="2" style="290" customWidth="1"/>
    <col min="7434" max="7434" width="9.6328125" style="290" customWidth="1"/>
    <col min="7435" max="7436" width="9" style="290" bestFit="1" customWidth="1"/>
    <col min="7437" max="7437" width="9.6328125" style="290" bestFit="1" customWidth="1"/>
    <col min="7438" max="7680" width="9" style="290"/>
    <col min="7681" max="7681" width="6.08984375" style="290" bestFit="1" customWidth="1"/>
    <col min="7682" max="7682" width="25.453125" style="290" bestFit="1" customWidth="1"/>
    <col min="7683" max="7683" width="22.453125" style="290" customWidth="1"/>
    <col min="7684" max="7684" width="4.08984375" style="290" customWidth="1"/>
    <col min="7685" max="7685" width="7.36328125" style="290" customWidth="1"/>
    <col min="7686" max="7686" width="7.08984375" style="290" customWidth="1"/>
    <col min="7687" max="7687" width="9.6328125" style="290" bestFit="1" customWidth="1"/>
    <col min="7688" max="7688" width="17" style="290" customWidth="1"/>
    <col min="7689" max="7689" width="2" style="290" customWidth="1"/>
    <col min="7690" max="7690" width="9.6328125" style="290" customWidth="1"/>
    <col min="7691" max="7692" width="9" style="290" bestFit="1" customWidth="1"/>
    <col min="7693" max="7693" width="9.6328125" style="290" bestFit="1" customWidth="1"/>
    <col min="7694" max="7936" width="9" style="290"/>
    <col min="7937" max="7937" width="6.08984375" style="290" bestFit="1" customWidth="1"/>
    <col min="7938" max="7938" width="25.453125" style="290" bestFit="1" customWidth="1"/>
    <col min="7939" max="7939" width="22.453125" style="290" customWidth="1"/>
    <col min="7940" max="7940" width="4.08984375" style="290" customWidth="1"/>
    <col min="7941" max="7941" width="7.36328125" style="290" customWidth="1"/>
    <col min="7942" max="7942" width="7.08984375" style="290" customWidth="1"/>
    <col min="7943" max="7943" width="9.6328125" style="290" bestFit="1" customWidth="1"/>
    <col min="7944" max="7944" width="17" style="290" customWidth="1"/>
    <col min="7945" max="7945" width="2" style="290" customWidth="1"/>
    <col min="7946" max="7946" width="9.6328125" style="290" customWidth="1"/>
    <col min="7947" max="7948" width="9" style="290" bestFit="1" customWidth="1"/>
    <col min="7949" max="7949" width="9.6328125" style="290" bestFit="1" customWidth="1"/>
    <col min="7950" max="8192" width="9" style="290"/>
    <col min="8193" max="8193" width="6.08984375" style="290" bestFit="1" customWidth="1"/>
    <col min="8194" max="8194" width="25.453125" style="290" bestFit="1" customWidth="1"/>
    <col min="8195" max="8195" width="22.453125" style="290" customWidth="1"/>
    <col min="8196" max="8196" width="4.08984375" style="290" customWidth="1"/>
    <col min="8197" max="8197" width="7.36328125" style="290" customWidth="1"/>
    <col min="8198" max="8198" width="7.08984375" style="290" customWidth="1"/>
    <col min="8199" max="8199" width="9.6328125" style="290" bestFit="1" customWidth="1"/>
    <col min="8200" max="8200" width="17" style="290" customWidth="1"/>
    <col min="8201" max="8201" width="2" style="290" customWidth="1"/>
    <col min="8202" max="8202" width="9.6328125" style="290" customWidth="1"/>
    <col min="8203" max="8204" width="9" style="290" bestFit="1" customWidth="1"/>
    <col min="8205" max="8205" width="9.6328125" style="290" bestFit="1" customWidth="1"/>
    <col min="8206" max="8448" width="9" style="290"/>
    <col min="8449" max="8449" width="6.08984375" style="290" bestFit="1" customWidth="1"/>
    <col min="8450" max="8450" width="25.453125" style="290" bestFit="1" customWidth="1"/>
    <col min="8451" max="8451" width="22.453125" style="290" customWidth="1"/>
    <col min="8452" max="8452" width="4.08984375" style="290" customWidth="1"/>
    <col min="8453" max="8453" width="7.36328125" style="290" customWidth="1"/>
    <col min="8454" max="8454" width="7.08984375" style="290" customWidth="1"/>
    <col min="8455" max="8455" width="9.6328125" style="290" bestFit="1" customWidth="1"/>
    <col min="8456" max="8456" width="17" style="290" customWidth="1"/>
    <col min="8457" max="8457" width="2" style="290" customWidth="1"/>
    <col min="8458" max="8458" width="9.6328125" style="290" customWidth="1"/>
    <col min="8459" max="8460" width="9" style="290" bestFit="1" customWidth="1"/>
    <col min="8461" max="8461" width="9.6328125" style="290" bestFit="1" customWidth="1"/>
    <col min="8462" max="8704" width="9" style="290"/>
    <col min="8705" max="8705" width="6.08984375" style="290" bestFit="1" customWidth="1"/>
    <col min="8706" max="8706" width="25.453125" style="290" bestFit="1" customWidth="1"/>
    <col min="8707" max="8707" width="22.453125" style="290" customWidth="1"/>
    <col min="8708" max="8708" width="4.08984375" style="290" customWidth="1"/>
    <col min="8709" max="8709" width="7.36328125" style="290" customWidth="1"/>
    <col min="8710" max="8710" width="7.08984375" style="290" customWidth="1"/>
    <col min="8711" max="8711" width="9.6328125" style="290" bestFit="1" customWidth="1"/>
    <col min="8712" max="8712" width="17" style="290" customWidth="1"/>
    <col min="8713" max="8713" width="2" style="290" customWidth="1"/>
    <col min="8714" max="8714" width="9.6328125" style="290" customWidth="1"/>
    <col min="8715" max="8716" width="9" style="290" bestFit="1" customWidth="1"/>
    <col min="8717" max="8717" width="9.6328125" style="290" bestFit="1" customWidth="1"/>
    <col min="8718" max="8960" width="9" style="290"/>
    <col min="8961" max="8961" width="6.08984375" style="290" bestFit="1" customWidth="1"/>
    <col min="8962" max="8962" width="25.453125" style="290" bestFit="1" customWidth="1"/>
    <col min="8963" max="8963" width="22.453125" style="290" customWidth="1"/>
    <col min="8964" max="8964" width="4.08984375" style="290" customWidth="1"/>
    <col min="8965" max="8965" width="7.36328125" style="290" customWidth="1"/>
    <col min="8966" max="8966" width="7.08984375" style="290" customWidth="1"/>
    <col min="8967" max="8967" width="9.6328125" style="290" bestFit="1" customWidth="1"/>
    <col min="8968" max="8968" width="17" style="290" customWidth="1"/>
    <col min="8969" max="8969" width="2" style="290" customWidth="1"/>
    <col min="8970" max="8970" width="9.6328125" style="290" customWidth="1"/>
    <col min="8971" max="8972" width="9" style="290" bestFit="1" customWidth="1"/>
    <col min="8973" max="8973" width="9.6328125" style="290" bestFit="1" customWidth="1"/>
    <col min="8974" max="9216" width="9" style="290"/>
    <col min="9217" max="9217" width="6.08984375" style="290" bestFit="1" customWidth="1"/>
    <col min="9218" max="9218" width="25.453125" style="290" bestFit="1" customWidth="1"/>
    <col min="9219" max="9219" width="22.453125" style="290" customWidth="1"/>
    <col min="9220" max="9220" width="4.08984375" style="290" customWidth="1"/>
    <col min="9221" max="9221" width="7.36328125" style="290" customWidth="1"/>
    <col min="9222" max="9222" width="7.08984375" style="290" customWidth="1"/>
    <col min="9223" max="9223" width="9.6328125" style="290" bestFit="1" customWidth="1"/>
    <col min="9224" max="9224" width="17" style="290" customWidth="1"/>
    <col min="9225" max="9225" width="2" style="290" customWidth="1"/>
    <col min="9226" max="9226" width="9.6328125" style="290" customWidth="1"/>
    <col min="9227" max="9228" width="9" style="290" bestFit="1" customWidth="1"/>
    <col min="9229" max="9229" width="9.6328125" style="290" bestFit="1" customWidth="1"/>
    <col min="9230" max="9472" width="9" style="290"/>
    <col min="9473" max="9473" width="6.08984375" style="290" bestFit="1" customWidth="1"/>
    <col min="9474" max="9474" width="25.453125" style="290" bestFit="1" customWidth="1"/>
    <col min="9475" max="9475" width="22.453125" style="290" customWidth="1"/>
    <col min="9476" max="9476" width="4.08984375" style="290" customWidth="1"/>
    <col min="9477" max="9477" width="7.36328125" style="290" customWidth="1"/>
    <col min="9478" max="9478" width="7.08984375" style="290" customWidth="1"/>
    <col min="9479" max="9479" width="9.6328125" style="290" bestFit="1" customWidth="1"/>
    <col min="9480" max="9480" width="17" style="290" customWidth="1"/>
    <col min="9481" max="9481" width="2" style="290" customWidth="1"/>
    <col min="9482" max="9482" width="9.6328125" style="290" customWidth="1"/>
    <col min="9483" max="9484" width="9" style="290" bestFit="1" customWidth="1"/>
    <col min="9485" max="9485" width="9.6328125" style="290" bestFit="1" customWidth="1"/>
    <col min="9486" max="9728" width="9" style="290"/>
    <col min="9729" max="9729" width="6.08984375" style="290" bestFit="1" customWidth="1"/>
    <col min="9730" max="9730" width="25.453125" style="290" bestFit="1" customWidth="1"/>
    <col min="9731" max="9731" width="22.453125" style="290" customWidth="1"/>
    <col min="9732" max="9732" width="4.08984375" style="290" customWidth="1"/>
    <col min="9733" max="9733" width="7.36328125" style="290" customWidth="1"/>
    <col min="9734" max="9734" width="7.08984375" style="290" customWidth="1"/>
    <col min="9735" max="9735" width="9.6328125" style="290" bestFit="1" customWidth="1"/>
    <col min="9736" max="9736" width="17" style="290" customWidth="1"/>
    <col min="9737" max="9737" width="2" style="290" customWidth="1"/>
    <col min="9738" max="9738" width="9.6328125" style="290" customWidth="1"/>
    <col min="9739" max="9740" width="9" style="290" bestFit="1" customWidth="1"/>
    <col min="9741" max="9741" width="9.6328125" style="290" bestFit="1" customWidth="1"/>
    <col min="9742" max="9984" width="9" style="290"/>
    <col min="9985" max="9985" width="6.08984375" style="290" bestFit="1" customWidth="1"/>
    <col min="9986" max="9986" width="25.453125" style="290" bestFit="1" customWidth="1"/>
    <col min="9987" max="9987" width="22.453125" style="290" customWidth="1"/>
    <col min="9988" max="9988" width="4.08984375" style="290" customWidth="1"/>
    <col min="9989" max="9989" width="7.36328125" style="290" customWidth="1"/>
    <col min="9990" max="9990" width="7.08984375" style="290" customWidth="1"/>
    <col min="9991" max="9991" width="9.6328125" style="290" bestFit="1" customWidth="1"/>
    <col min="9992" max="9992" width="17" style="290" customWidth="1"/>
    <col min="9993" max="9993" width="2" style="290" customWidth="1"/>
    <col min="9994" max="9994" width="9.6328125" style="290" customWidth="1"/>
    <col min="9995" max="9996" width="9" style="290" bestFit="1" customWidth="1"/>
    <col min="9997" max="9997" width="9.6328125" style="290" bestFit="1" customWidth="1"/>
    <col min="9998" max="10240" width="9" style="290"/>
    <col min="10241" max="10241" width="6.08984375" style="290" bestFit="1" customWidth="1"/>
    <col min="10242" max="10242" width="25.453125" style="290" bestFit="1" customWidth="1"/>
    <col min="10243" max="10243" width="22.453125" style="290" customWidth="1"/>
    <col min="10244" max="10244" width="4.08984375" style="290" customWidth="1"/>
    <col min="10245" max="10245" width="7.36328125" style="290" customWidth="1"/>
    <col min="10246" max="10246" width="7.08984375" style="290" customWidth="1"/>
    <col min="10247" max="10247" width="9.6328125" style="290" bestFit="1" customWidth="1"/>
    <col min="10248" max="10248" width="17" style="290" customWidth="1"/>
    <col min="10249" max="10249" width="2" style="290" customWidth="1"/>
    <col min="10250" max="10250" width="9.6328125" style="290" customWidth="1"/>
    <col min="10251" max="10252" width="9" style="290" bestFit="1" customWidth="1"/>
    <col min="10253" max="10253" width="9.6328125" style="290" bestFit="1" customWidth="1"/>
    <col min="10254" max="10496" width="9" style="290"/>
    <col min="10497" max="10497" width="6.08984375" style="290" bestFit="1" customWidth="1"/>
    <col min="10498" max="10498" width="25.453125" style="290" bestFit="1" customWidth="1"/>
    <col min="10499" max="10499" width="22.453125" style="290" customWidth="1"/>
    <col min="10500" max="10500" width="4.08984375" style="290" customWidth="1"/>
    <col min="10501" max="10501" width="7.36328125" style="290" customWidth="1"/>
    <col min="10502" max="10502" width="7.08984375" style="290" customWidth="1"/>
    <col min="10503" max="10503" width="9.6328125" style="290" bestFit="1" customWidth="1"/>
    <col min="10504" max="10504" width="17" style="290" customWidth="1"/>
    <col min="10505" max="10505" width="2" style="290" customWidth="1"/>
    <col min="10506" max="10506" width="9.6328125" style="290" customWidth="1"/>
    <col min="10507" max="10508" width="9" style="290" bestFit="1" customWidth="1"/>
    <col min="10509" max="10509" width="9.6328125" style="290" bestFit="1" customWidth="1"/>
    <col min="10510" max="10752" width="9" style="290"/>
    <col min="10753" max="10753" width="6.08984375" style="290" bestFit="1" customWidth="1"/>
    <col min="10754" max="10754" width="25.453125" style="290" bestFit="1" customWidth="1"/>
    <col min="10755" max="10755" width="22.453125" style="290" customWidth="1"/>
    <col min="10756" max="10756" width="4.08984375" style="290" customWidth="1"/>
    <col min="10757" max="10757" width="7.36328125" style="290" customWidth="1"/>
    <col min="10758" max="10758" width="7.08984375" style="290" customWidth="1"/>
    <col min="10759" max="10759" width="9.6328125" style="290" bestFit="1" customWidth="1"/>
    <col min="10760" max="10760" width="17" style="290" customWidth="1"/>
    <col min="10761" max="10761" width="2" style="290" customWidth="1"/>
    <col min="10762" max="10762" width="9.6328125" style="290" customWidth="1"/>
    <col min="10763" max="10764" width="9" style="290" bestFit="1" customWidth="1"/>
    <col min="10765" max="10765" width="9.6328125" style="290" bestFit="1" customWidth="1"/>
    <col min="10766" max="11008" width="9" style="290"/>
    <col min="11009" max="11009" width="6.08984375" style="290" bestFit="1" customWidth="1"/>
    <col min="11010" max="11010" width="25.453125" style="290" bestFit="1" customWidth="1"/>
    <col min="11011" max="11011" width="22.453125" style="290" customWidth="1"/>
    <col min="11012" max="11012" width="4.08984375" style="290" customWidth="1"/>
    <col min="11013" max="11013" width="7.36328125" style="290" customWidth="1"/>
    <col min="11014" max="11014" width="7.08984375" style="290" customWidth="1"/>
    <col min="11015" max="11015" width="9.6328125" style="290" bestFit="1" customWidth="1"/>
    <col min="11016" max="11016" width="17" style="290" customWidth="1"/>
    <col min="11017" max="11017" width="2" style="290" customWidth="1"/>
    <col min="11018" max="11018" width="9.6328125" style="290" customWidth="1"/>
    <col min="11019" max="11020" width="9" style="290" bestFit="1" customWidth="1"/>
    <col min="11021" max="11021" width="9.6328125" style="290" bestFit="1" customWidth="1"/>
    <col min="11022" max="11264" width="9" style="290"/>
    <col min="11265" max="11265" width="6.08984375" style="290" bestFit="1" customWidth="1"/>
    <col min="11266" max="11266" width="25.453125" style="290" bestFit="1" customWidth="1"/>
    <col min="11267" max="11267" width="22.453125" style="290" customWidth="1"/>
    <col min="11268" max="11268" width="4.08984375" style="290" customWidth="1"/>
    <col min="11269" max="11269" width="7.36328125" style="290" customWidth="1"/>
    <col min="11270" max="11270" width="7.08984375" style="290" customWidth="1"/>
    <col min="11271" max="11271" width="9.6328125" style="290" bestFit="1" customWidth="1"/>
    <col min="11272" max="11272" width="17" style="290" customWidth="1"/>
    <col min="11273" max="11273" width="2" style="290" customWidth="1"/>
    <col min="11274" max="11274" width="9.6328125" style="290" customWidth="1"/>
    <col min="11275" max="11276" width="9" style="290" bestFit="1" customWidth="1"/>
    <col min="11277" max="11277" width="9.6328125" style="290" bestFit="1" customWidth="1"/>
    <col min="11278" max="11520" width="9" style="290"/>
    <col min="11521" max="11521" width="6.08984375" style="290" bestFit="1" customWidth="1"/>
    <col min="11522" max="11522" width="25.453125" style="290" bestFit="1" customWidth="1"/>
    <col min="11523" max="11523" width="22.453125" style="290" customWidth="1"/>
    <col min="11524" max="11524" width="4.08984375" style="290" customWidth="1"/>
    <col min="11525" max="11525" width="7.36328125" style="290" customWidth="1"/>
    <col min="11526" max="11526" width="7.08984375" style="290" customWidth="1"/>
    <col min="11527" max="11527" width="9.6328125" style="290" bestFit="1" customWidth="1"/>
    <col min="11528" max="11528" width="17" style="290" customWidth="1"/>
    <col min="11529" max="11529" width="2" style="290" customWidth="1"/>
    <col min="11530" max="11530" width="9.6328125" style="290" customWidth="1"/>
    <col min="11531" max="11532" width="9" style="290" bestFit="1" customWidth="1"/>
    <col min="11533" max="11533" width="9.6328125" style="290" bestFit="1" customWidth="1"/>
    <col min="11534" max="11776" width="9" style="290"/>
    <col min="11777" max="11777" width="6.08984375" style="290" bestFit="1" customWidth="1"/>
    <col min="11778" max="11778" width="25.453125" style="290" bestFit="1" customWidth="1"/>
    <col min="11779" max="11779" width="22.453125" style="290" customWidth="1"/>
    <col min="11780" max="11780" width="4.08984375" style="290" customWidth="1"/>
    <col min="11781" max="11781" width="7.36328125" style="290" customWidth="1"/>
    <col min="11782" max="11782" width="7.08984375" style="290" customWidth="1"/>
    <col min="11783" max="11783" width="9.6328125" style="290" bestFit="1" customWidth="1"/>
    <col min="11784" max="11784" width="17" style="290" customWidth="1"/>
    <col min="11785" max="11785" width="2" style="290" customWidth="1"/>
    <col min="11786" max="11786" width="9.6328125" style="290" customWidth="1"/>
    <col min="11787" max="11788" width="9" style="290" bestFit="1" customWidth="1"/>
    <col min="11789" max="11789" width="9.6328125" style="290" bestFit="1" customWidth="1"/>
    <col min="11790" max="12032" width="9" style="290"/>
    <col min="12033" max="12033" width="6.08984375" style="290" bestFit="1" customWidth="1"/>
    <col min="12034" max="12034" width="25.453125" style="290" bestFit="1" customWidth="1"/>
    <col min="12035" max="12035" width="22.453125" style="290" customWidth="1"/>
    <col min="12036" max="12036" width="4.08984375" style="290" customWidth="1"/>
    <col min="12037" max="12037" width="7.36328125" style="290" customWidth="1"/>
    <col min="12038" max="12038" width="7.08984375" style="290" customWidth="1"/>
    <col min="12039" max="12039" width="9.6328125" style="290" bestFit="1" customWidth="1"/>
    <col min="12040" max="12040" width="17" style="290" customWidth="1"/>
    <col min="12041" max="12041" width="2" style="290" customWidth="1"/>
    <col min="12042" max="12042" width="9.6328125" style="290" customWidth="1"/>
    <col min="12043" max="12044" width="9" style="290" bestFit="1" customWidth="1"/>
    <col min="12045" max="12045" width="9.6328125" style="290" bestFit="1" customWidth="1"/>
    <col min="12046" max="12288" width="9" style="290"/>
    <col min="12289" max="12289" width="6.08984375" style="290" bestFit="1" customWidth="1"/>
    <col min="12290" max="12290" width="25.453125" style="290" bestFit="1" customWidth="1"/>
    <col min="12291" max="12291" width="22.453125" style="290" customWidth="1"/>
    <col min="12292" max="12292" width="4.08984375" style="290" customWidth="1"/>
    <col min="12293" max="12293" width="7.36328125" style="290" customWidth="1"/>
    <col min="12294" max="12294" width="7.08984375" style="290" customWidth="1"/>
    <col min="12295" max="12295" width="9.6328125" style="290" bestFit="1" customWidth="1"/>
    <col min="12296" max="12296" width="17" style="290" customWidth="1"/>
    <col min="12297" max="12297" width="2" style="290" customWidth="1"/>
    <col min="12298" max="12298" width="9.6328125" style="290" customWidth="1"/>
    <col min="12299" max="12300" width="9" style="290" bestFit="1" customWidth="1"/>
    <col min="12301" max="12301" width="9.6328125" style="290" bestFit="1" customWidth="1"/>
    <col min="12302" max="12544" width="9" style="290"/>
    <col min="12545" max="12545" width="6.08984375" style="290" bestFit="1" customWidth="1"/>
    <col min="12546" max="12546" width="25.453125" style="290" bestFit="1" customWidth="1"/>
    <col min="12547" max="12547" width="22.453125" style="290" customWidth="1"/>
    <col min="12548" max="12548" width="4.08984375" style="290" customWidth="1"/>
    <col min="12549" max="12549" width="7.36328125" style="290" customWidth="1"/>
    <col min="12550" max="12550" width="7.08984375" style="290" customWidth="1"/>
    <col min="12551" max="12551" width="9.6328125" style="290" bestFit="1" customWidth="1"/>
    <col min="12552" max="12552" width="17" style="290" customWidth="1"/>
    <col min="12553" max="12553" width="2" style="290" customWidth="1"/>
    <col min="12554" max="12554" width="9.6328125" style="290" customWidth="1"/>
    <col min="12555" max="12556" width="9" style="290" bestFit="1" customWidth="1"/>
    <col min="12557" max="12557" width="9.6328125" style="290" bestFit="1" customWidth="1"/>
    <col min="12558" max="12800" width="9" style="290"/>
    <col min="12801" max="12801" width="6.08984375" style="290" bestFit="1" customWidth="1"/>
    <col min="12802" max="12802" width="25.453125" style="290" bestFit="1" customWidth="1"/>
    <col min="12803" max="12803" width="22.453125" style="290" customWidth="1"/>
    <col min="12804" max="12804" width="4.08984375" style="290" customWidth="1"/>
    <col min="12805" max="12805" width="7.36328125" style="290" customWidth="1"/>
    <col min="12806" max="12806" width="7.08984375" style="290" customWidth="1"/>
    <col min="12807" max="12807" width="9.6328125" style="290" bestFit="1" customWidth="1"/>
    <col min="12808" max="12808" width="17" style="290" customWidth="1"/>
    <col min="12809" max="12809" width="2" style="290" customWidth="1"/>
    <col min="12810" max="12810" width="9.6328125" style="290" customWidth="1"/>
    <col min="12811" max="12812" width="9" style="290" bestFit="1" customWidth="1"/>
    <col min="12813" max="12813" width="9.6328125" style="290" bestFit="1" customWidth="1"/>
    <col min="12814" max="13056" width="9" style="290"/>
    <col min="13057" max="13057" width="6.08984375" style="290" bestFit="1" customWidth="1"/>
    <col min="13058" max="13058" width="25.453125" style="290" bestFit="1" customWidth="1"/>
    <col min="13059" max="13059" width="22.453125" style="290" customWidth="1"/>
    <col min="13060" max="13060" width="4.08984375" style="290" customWidth="1"/>
    <col min="13061" max="13061" width="7.36328125" style="290" customWidth="1"/>
    <col min="13062" max="13062" width="7.08984375" style="290" customWidth="1"/>
    <col min="13063" max="13063" width="9.6328125" style="290" bestFit="1" customWidth="1"/>
    <col min="13064" max="13064" width="17" style="290" customWidth="1"/>
    <col min="13065" max="13065" width="2" style="290" customWidth="1"/>
    <col min="13066" max="13066" width="9.6328125" style="290" customWidth="1"/>
    <col min="13067" max="13068" width="9" style="290" bestFit="1" customWidth="1"/>
    <col min="13069" max="13069" width="9.6328125" style="290" bestFit="1" customWidth="1"/>
    <col min="13070" max="13312" width="9" style="290"/>
    <col min="13313" max="13313" width="6.08984375" style="290" bestFit="1" customWidth="1"/>
    <col min="13314" max="13314" width="25.453125" style="290" bestFit="1" customWidth="1"/>
    <col min="13315" max="13315" width="22.453125" style="290" customWidth="1"/>
    <col min="13316" max="13316" width="4.08984375" style="290" customWidth="1"/>
    <col min="13317" max="13317" width="7.36328125" style="290" customWidth="1"/>
    <col min="13318" max="13318" width="7.08984375" style="290" customWidth="1"/>
    <col min="13319" max="13319" width="9.6328125" style="290" bestFit="1" customWidth="1"/>
    <col min="13320" max="13320" width="17" style="290" customWidth="1"/>
    <col min="13321" max="13321" width="2" style="290" customWidth="1"/>
    <col min="13322" max="13322" width="9.6328125" style="290" customWidth="1"/>
    <col min="13323" max="13324" width="9" style="290" bestFit="1" customWidth="1"/>
    <col min="13325" max="13325" width="9.6328125" style="290" bestFit="1" customWidth="1"/>
    <col min="13326" max="13568" width="9" style="290"/>
    <col min="13569" max="13569" width="6.08984375" style="290" bestFit="1" customWidth="1"/>
    <col min="13570" max="13570" width="25.453125" style="290" bestFit="1" customWidth="1"/>
    <col min="13571" max="13571" width="22.453125" style="290" customWidth="1"/>
    <col min="13572" max="13572" width="4.08984375" style="290" customWidth="1"/>
    <col min="13573" max="13573" width="7.36328125" style="290" customWidth="1"/>
    <col min="13574" max="13574" width="7.08984375" style="290" customWidth="1"/>
    <col min="13575" max="13575" width="9.6328125" style="290" bestFit="1" customWidth="1"/>
    <col min="13576" max="13576" width="17" style="290" customWidth="1"/>
    <col min="13577" max="13577" width="2" style="290" customWidth="1"/>
    <col min="13578" max="13578" width="9.6328125" style="290" customWidth="1"/>
    <col min="13579" max="13580" width="9" style="290" bestFit="1" customWidth="1"/>
    <col min="13581" max="13581" width="9.6328125" style="290" bestFit="1" customWidth="1"/>
    <col min="13582" max="13824" width="9" style="290"/>
    <col min="13825" max="13825" width="6.08984375" style="290" bestFit="1" customWidth="1"/>
    <col min="13826" max="13826" width="25.453125" style="290" bestFit="1" customWidth="1"/>
    <col min="13827" max="13827" width="22.453125" style="290" customWidth="1"/>
    <col min="13828" max="13828" width="4.08984375" style="290" customWidth="1"/>
    <col min="13829" max="13829" width="7.36328125" style="290" customWidth="1"/>
    <col min="13830" max="13830" width="7.08984375" style="290" customWidth="1"/>
    <col min="13831" max="13831" width="9.6328125" style="290" bestFit="1" customWidth="1"/>
    <col min="13832" max="13832" width="17" style="290" customWidth="1"/>
    <col min="13833" max="13833" width="2" style="290" customWidth="1"/>
    <col min="13834" max="13834" width="9.6328125" style="290" customWidth="1"/>
    <col min="13835" max="13836" width="9" style="290" bestFit="1" customWidth="1"/>
    <col min="13837" max="13837" width="9.6328125" style="290" bestFit="1" customWidth="1"/>
    <col min="13838" max="14080" width="9" style="290"/>
    <col min="14081" max="14081" width="6.08984375" style="290" bestFit="1" customWidth="1"/>
    <col min="14082" max="14082" width="25.453125" style="290" bestFit="1" customWidth="1"/>
    <col min="14083" max="14083" width="22.453125" style="290" customWidth="1"/>
    <col min="14084" max="14084" width="4.08984375" style="290" customWidth="1"/>
    <col min="14085" max="14085" width="7.36328125" style="290" customWidth="1"/>
    <col min="14086" max="14086" width="7.08984375" style="290" customWidth="1"/>
    <col min="14087" max="14087" width="9.6328125" style="290" bestFit="1" customWidth="1"/>
    <col min="14088" max="14088" width="17" style="290" customWidth="1"/>
    <col min="14089" max="14089" width="2" style="290" customWidth="1"/>
    <col min="14090" max="14090" width="9.6328125" style="290" customWidth="1"/>
    <col min="14091" max="14092" width="9" style="290" bestFit="1" customWidth="1"/>
    <col min="14093" max="14093" width="9.6328125" style="290" bestFit="1" customWidth="1"/>
    <col min="14094" max="14336" width="9" style="290"/>
    <col min="14337" max="14337" width="6.08984375" style="290" bestFit="1" customWidth="1"/>
    <col min="14338" max="14338" width="25.453125" style="290" bestFit="1" customWidth="1"/>
    <col min="14339" max="14339" width="22.453125" style="290" customWidth="1"/>
    <col min="14340" max="14340" width="4.08984375" style="290" customWidth="1"/>
    <col min="14341" max="14341" width="7.36328125" style="290" customWidth="1"/>
    <col min="14342" max="14342" width="7.08984375" style="290" customWidth="1"/>
    <col min="14343" max="14343" width="9.6328125" style="290" bestFit="1" customWidth="1"/>
    <col min="14344" max="14344" width="17" style="290" customWidth="1"/>
    <col min="14345" max="14345" width="2" style="290" customWidth="1"/>
    <col min="14346" max="14346" width="9.6328125" style="290" customWidth="1"/>
    <col min="14347" max="14348" width="9" style="290" bestFit="1" customWidth="1"/>
    <col min="14349" max="14349" width="9.6328125" style="290" bestFit="1" customWidth="1"/>
    <col min="14350" max="14592" width="9" style="290"/>
    <col min="14593" max="14593" width="6.08984375" style="290" bestFit="1" customWidth="1"/>
    <col min="14594" max="14594" width="25.453125" style="290" bestFit="1" customWidth="1"/>
    <col min="14595" max="14595" width="22.453125" style="290" customWidth="1"/>
    <col min="14596" max="14596" width="4.08984375" style="290" customWidth="1"/>
    <col min="14597" max="14597" width="7.36328125" style="290" customWidth="1"/>
    <col min="14598" max="14598" width="7.08984375" style="290" customWidth="1"/>
    <col min="14599" max="14599" width="9.6328125" style="290" bestFit="1" customWidth="1"/>
    <col min="14600" max="14600" width="17" style="290" customWidth="1"/>
    <col min="14601" max="14601" width="2" style="290" customWidth="1"/>
    <col min="14602" max="14602" width="9.6328125" style="290" customWidth="1"/>
    <col min="14603" max="14604" width="9" style="290" bestFit="1" customWidth="1"/>
    <col min="14605" max="14605" width="9.6328125" style="290" bestFit="1" customWidth="1"/>
    <col min="14606" max="14848" width="9" style="290"/>
    <col min="14849" max="14849" width="6.08984375" style="290" bestFit="1" customWidth="1"/>
    <col min="14850" max="14850" width="25.453125" style="290" bestFit="1" customWidth="1"/>
    <col min="14851" max="14851" width="22.453125" style="290" customWidth="1"/>
    <col min="14852" max="14852" width="4.08984375" style="290" customWidth="1"/>
    <col min="14853" max="14853" width="7.36328125" style="290" customWidth="1"/>
    <col min="14854" max="14854" width="7.08984375" style="290" customWidth="1"/>
    <col min="14855" max="14855" width="9.6328125" style="290" bestFit="1" customWidth="1"/>
    <col min="14856" max="14856" width="17" style="290" customWidth="1"/>
    <col min="14857" max="14857" width="2" style="290" customWidth="1"/>
    <col min="14858" max="14858" width="9.6328125" style="290" customWidth="1"/>
    <col min="14859" max="14860" width="9" style="290" bestFit="1" customWidth="1"/>
    <col min="14861" max="14861" width="9.6328125" style="290" bestFit="1" customWidth="1"/>
    <col min="14862" max="15104" width="9" style="290"/>
    <col min="15105" max="15105" width="6.08984375" style="290" bestFit="1" customWidth="1"/>
    <col min="15106" max="15106" width="25.453125" style="290" bestFit="1" customWidth="1"/>
    <col min="15107" max="15107" width="22.453125" style="290" customWidth="1"/>
    <col min="15108" max="15108" width="4.08984375" style="290" customWidth="1"/>
    <col min="15109" max="15109" width="7.36328125" style="290" customWidth="1"/>
    <col min="15110" max="15110" width="7.08984375" style="290" customWidth="1"/>
    <col min="15111" max="15111" width="9.6328125" style="290" bestFit="1" customWidth="1"/>
    <col min="15112" max="15112" width="17" style="290" customWidth="1"/>
    <col min="15113" max="15113" width="2" style="290" customWidth="1"/>
    <col min="15114" max="15114" width="9.6328125" style="290" customWidth="1"/>
    <col min="15115" max="15116" width="9" style="290" bestFit="1" customWidth="1"/>
    <col min="15117" max="15117" width="9.6328125" style="290" bestFit="1" customWidth="1"/>
    <col min="15118" max="15360" width="9" style="290"/>
    <col min="15361" max="15361" width="6.08984375" style="290" bestFit="1" customWidth="1"/>
    <col min="15362" max="15362" width="25.453125" style="290" bestFit="1" customWidth="1"/>
    <col min="15363" max="15363" width="22.453125" style="290" customWidth="1"/>
    <col min="15364" max="15364" width="4.08984375" style="290" customWidth="1"/>
    <col min="15365" max="15365" width="7.36328125" style="290" customWidth="1"/>
    <col min="15366" max="15366" width="7.08984375" style="290" customWidth="1"/>
    <col min="15367" max="15367" width="9.6328125" style="290" bestFit="1" customWidth="1"/>
    <col min="15368" max="15368" width="17" style="290" customWidth="1"/>
    <col min="15369" max="15369" width="2" style="290" customWidth="1"/>
    <col min="15370" max="15370" width="9.6328125" style="290" customWidth="1"/>
    <col min="15371" max="15372" width="9" style="290" bestFit="1" customWidth="1"/>
    <col min="15373" max="15373" width="9.6328125" style="290" bestFit="1" customWidth="1"/>
    <col min="15374" max="15616" width="9" style="290"/>
    <col min="15617" max="15617" width="6.08984375" style="290" bestFit="1" customWidth="1"/>
    <col min="15618" max="15618" width="25.453125" style="290" bestFit="1" customWidth="1"/>
    <col min="15619" max="15619" width="22.453125" style="290" customWidth="1"/>
    <col min="15620" max="15620" width="4.08984375" style="290" customWidth="1"/>
    <col min="15621" max="15621" width="7.36328125" style="290" customWidth="1"/>
    <col min="15622" max="15622" width="7.08984375" style="290" customWidth="1"/>
    <col min="15623" max="15623" width="9.6328125" style="290" bestFit="1" customWidth="1"/>
    <col min="15624" max="15624" width="17" style="290" customWidth="1"/>
    <col min="15625" max="15625" width="2" style="290" customWidth="1"/>
    <col min="15626" max="15626" width="9.6328125" style="290" customWidth="1"/>
    <col min="15627" max="15628" width="9" style="290" bestFit="1" customWidth="1"/>
    <col min="15629" max="15629" width="9.6328125" style="290" bestFit="1" customWidth="1"/>
    <col min="15630" max="15872" width="9" style="290"/>
    <col min="15873" max="15873" width="6.08984375" style="290" bestFit="1" customWidth="1"/>
    <col min="15874" max="15874" width="25.453125" style="290" bestFit="1" customWidth="1"/>
    <col min="15875" max="15875" width="22.453125" style="290" customWidth="1"/>
    <col min="15876" max="15876" width="4.08984375" style="290" customWidth="1"/>
    <col min="15877" max="15877" width="7.36328125" style="290" customWidth="1"/>
    <col min="15878" max="15878" width="7.08984375" style="290" customWidth="1"/>
    <col min="15879" max="15879" width="9.6328125" style="290" bestFit="1" customWidth="1"/>
    <col min="15880" max="15880" width="17" style="290" customWidth="1"/>
    <col min="15881" max="15881" width="2" style="290" customWidth="1"/>
    <col min="15882" max="15882" width="9.6328125" style="290" customWidth="1"/>
    <col min="15883" max="15884" width="9" style="290" bestFit="1" customWidth="1"/>
    <col min="15885" max="15885" width="9.6328125" style="290" bestFit="1" customWidth="1"/>
    <col min="15886" max="16128" width="9" style="290"/>
    <col min="16129" max="16129" width="6.08984375" style="290" bestFit="1" customWidth="1"/>
    <col min="16130" max="16130" width="25.453125" style="290" bestFit="1" customWidth="1"/>
    <col min="16131" max="16131" width="22.453125" style="290" customWidth="1"/>
    <col min="16132" max="16132" width="4.08984375" style="290" customWidth="1"/>
    <col min="16133" max="16133" width="7.36328125" style="290" customWidth="1"/>
    <col min="16134" max="16134" width="7.08984375" style="290" customWidth="1"/>
    <col min="16135" max="16135" width="9.6328125" style="290" bestFit="1" customWidth="1"/>
    <col min="16136" max="16136" width="17" style="290" customWidth="1"/>
    <col min="16137" max="16137" width="2" style="290" customWidth="1"/>
    <col min="16138" max="16138" width="9.6328125" style="290" customWidth="1"/>
    <col min="16139" max="16140" width="9" style="290" bestFit="1" customWidth="1"/>
    <col min="16141" max="16141" width="9.6328125" style="290" bestFit="1" customWidth="1"/>
    <col min="16142" max="16384" width="9" style="290"/>
  </cols>
  <sheetData>
    <row r="1" spans="1:15" s="290" customFormat="1" ht="23.15" customHeight="1">
      <c r="A1" s="10" t="s">
        <v>18</v>
      </c>
      <c r="B1" s="10" t="s">
        <v>24</v>
      </c>
      <c r="C1" s="10" t="s">
        <v>25</v>
      </c>
      <c r="D1" s="11" t="s">
        <v>26</v>
      </c>
      <c r="E1" s="10" t="s">
        <v>23</v>
      </c>
      <c r="F1" s="12" t="s">
        <v>20</v>
      </c>
      <c r="G1" s="12" t="s">
        <v>27</v>
      </c>
      <c r="H1" s="11" t="s">
        <v>28</v>
      </c>
      <c r="I1" s="13"/>
      <c r="J1" s="10" t="s">
        <v>173</v>
      </c>
      <c r="K1" s="12" t="s">
        <v>174</v>
      </c>
    </row>
    <row r="2" spans="1:15" s="290" customFormat="1" ht="11.25" customHeight="1">
      <c r="A2" s="192" t="s">
        <v>182</v>
      </c>
      <c r="B2" s="196" t="s">
        <v>178</v>
      </c>
      <c r="C2" s="190"/>
      <c r="D2" s="190"/>
      <c r="E2" s="167"/>
      <c r="F2" s="168"/>
      <c r="G2" s="168"/>
      <c r="H2" s="170"/>
      <c r="I2" s="19"/>
      <c r="J2" s="16"/>
      <c r="K2" s="17"/>
    </row>
    <row r="3" spans="1:15" s="290" customFormat="1" ht="11.25" customHeight="1">
      <c r="A3" s="207"/>
      <c r="B3" s="197"/>
      <c r="C3" s="191"/>
      <c r="D3" s="191"/>
      <c r="E3" s="172"/>
      <c r="F3" s="173"/>
      <c r="G3" s="173"/>
      <c r="H3" s="171"/>
      <c r="I3" s="19"/>
      <c r="J3" s="16"/>
      <c r="K3" s="17"/>
    </row>
    <row r="4" spans="1:15" s="290" customFormat="1" ht="11.25" customHeight="1">
      <c r="A4" s="198"/>
      <c r="B4" s="194"/>
      <c r="C4" s="190"/>
      <c r="D4" s="190"/>
      <c r="E4" s="167"/>
      <c r="F4" s="168"/>
      <c r="G4" s="168"/>
      <c r="H4" s="170"/>
      <c r="I4" s="19"/>
      <c r="J4" s="16"/>
      <c r="K4" s="17"/>
    </row>
    <row r="5" spans="1:15" s="290" customFormat="1" ht="11.25" customHeight="1">
      <c r="A5" s="199"/>
      <c r="B5" s="195"/>
      <c r="C5" s="191"/>
      <c r="D5" s="191"/>
      <c r="E5" s="172"/>
      <c r="F5" s="173"/>
      <c r="G5" s="173"/>
      <c r="H5" s="171"/>
      <c r="I5" s="19"/>
      <c r="J5" s="16"/>
      <c r="K5" s="17"/>
    </row>
    <row r="6" spans="1:15" s="290" customFormat="1" ht="11.25" customHeight="1">
      <c r="A6" s="192">
        <v>1</v>
      </c>
      <c r="B6" s="196" t="s">
        <v>289</v>
      </c>
      <c r="C6" s="196" t="s">
        <v>242</v>
      </c>
      <c r="D6" s="190" t="s">
        <v>180</v>
      </c>
      <c r="E6" s="198">
        <v>1</v>
      </c>
      <c r="F6" s="200"/>
      <c r="G6" s="202"/>
      <c r="H6" s="152"/>
      <c r="I6" s="19"/>
      <c r="J6" s="16"/>
      <c r="K6" s="17"/>
      <c r="M6" s="145"/>
      <c r="N6" s="146"/>
      <c r="O6" s="145"/>
    </row>
    <row r="7" spans="1:15" s="290" customFormat="1" ht="11.25" customHeight="1">
      <c r="A7" s="193"/>
      <c r="B7" s="197"/>
      <c r="C7" s="197"/>
      <c r="D7" s="191"/>
      <c r="E7" s="199"/>
      <c r="F7" s="201"/>
      <c r="G7" s="303"/>
      <c r="H7" s="171"/>
      <c r="I7" s="19"/>
      <c r="J7" s="16"/>
      <c r="K7" s="17"/>
      <c r="M7" s="146"/>
      <c r="N7" s="146"/>
      <c r="O7" s="146"/>
    </row>
    <row r="8" spans="1:15" s="290" customFormat="1" ht="11.25" customHeight="1">
      <c r="A8" s="192">
        <v>2</v>
      </c>
      <c r="B8" s="196" t="s">
        <v>241</v>
      </c>
      <c r="C8" s="208"/>
      <c r="D8" s="190" t="s">
        <v>180</v>
      </c>
      <c r="E8" s="198">
        <v>1</v>
      </c>
      <c r="F8" s="200"/>
      <c r="G8" s="202"/>
      <c r="H8" s="170"/>
      <c r="I8" s="19"/>
      <c r="J8" s="16"/>
      <c r="K8" s="17"/>
      <c r="M8" s="145"/>
      <c r="N8" s="146"/>
      <c r="O8" s="145"/>
    </row>
    <row r="9" spans="1:15" s="290" customFormat="1" ht="11.25" customHeight="1">
      <c r="A9" s="193"/>
      <c r="B9" s="197"/>
      <c r="C9" s="209"/>
      <c r="D9" s="191"/>
      <c r="E9" s="199"/>
      <c r="F9" s="201"/>
      <c r="G9" s="303"/>
      <c r="H9" s="171"/>
      <c r="I9" s="19"/>
      <c r="J9" s="16"/>
      <c r="K9" s="17"/>
      <c r="M9" s="146"/>
      <c r="N9" s="146"/>
      <c r="O9" s="146"/>
    </row>
    <row r="10" spans="1:15" s="290" customFormat="1" ht="11.25" customHeight="1">
      <c r="A10" s="192"/>
      <c r="B10" s="204"/>
      <c r="C10" s="196"/>
      <c r="D10" s="190"/>
      <c r="E10" s="167"/>
      <c r="F10" s="168"/>
      <c r="G10" s="168"/>
      <c r="H10" s="170"/>
      <c r="I10" s="19"/>
      <c r="J10" s="16"/>
      <c r="K10" s="17"/>
      <c r="M10" s="145"/>
      <c r="N10" s="146"/>
      <c r="O10" s="145"/>
    </row>
    <row r="11" spans="1:15" s="290" customFormat="1" ht="11.25" customHeight="1">
      <c r="A11" s="193"/>
      <c r="B11" s="205"/>
      <c r="C11" s="197"/>
      <c r="D11" s="191"/>
      <c r="E11" s="172"/>
      <c r="F11" s="173"/>
      <c r="G11" s="173"/>
      <c r="H11" s="171"/>
      <c r="I11" s="19"/>
      <c r="J11" s="16"/>
      <c r="K11" s="17"/>
      <c r="M11" s="146"/>
      <c r="N11" s="146"/>
      <c r="O11" s="146"/>
    </row>
    <row r="12" spans="1:15" s="290" customFormat="1" ht="11.25" customHeight="1">
      <c r="A12" s="198"/>
      <c r="B12" s="194"/>
      <c r="C12" s="196"/>
      <c r="D12" s="190"/>
      <c r="E12" s="167"/>
      <c r="F12" s="168"/>
      <c r="G12" s="168"/>
      <c r="H12" s="170"/>
      <c r="I12" s="19"/>
      <c r="J12" s="16"/>
      <c r="K12" s="17"/>
      <c r="M12" s="145"/>
      <c r="N12" s="146"/>
      <c r="O12" s="145"/>
    </row>
    <row r="13" spans="1:15" s="290" customFormat="1" ht="11.25" customHeight="1">
      <c r="A13" s="199"/>
      <c r="B13" s="195"/>
      <c r="C13" s="197"/>
      <c r="D13" s="191"/>
      <c r="E13" s="172"/>
      <c r="F13" s="173"/>
      <c r="G13" s="173"/>
      <c r="H13" s="171"/>
      <c r="I13" s="19"/>
      <c r="J13" s="16"/>
      <c r="K13" s="17"/>
      <c r="M13" s="146"/>
      <c r="N13" s="146"/>
      <c r="O13" s="146"/>
    </row>
    <row r="14" spans="1:15" s="290" customFormat="1" ht="11.25" customHeight="1">
      <c r="A14" s="198"/>
      <c r="B14" s="194"/>
      <c r="C14" s="196"/>
      <c r="D14" s="190"/>
      <c r="E14" s="167"/>
      <c r="F14" s="168"/>
      <c r="G14" s="168"/>
      <c r="H14" s="170"/>
      <c r="I14" s="19"/>
      <c r="J14" s="16"/>
      <c r="K14" s="17"/>
      <c r="M14" s="145"/>
      <c r="N14" s="146"/>
      <c r="O14" s="145"/>
    </row>
    <row r="15" spans="1:15" s="290" customFormat="1" ht="11.25" customHeight="1">
      <c r="A15" s="199"/>
      <c r="B15" s="195"/>
      <c r="C15" s="197"/>
      <c r="D15" s="191"/>
      <c r="E15" s="172"/>
      <c r="F15" s="173"/>
      <c r="G15" s="173"/>
      <c r="H15" s="171"/>
      <c r="I15" s="19"/>
      <c r="J15" s="16"/>
      <c r="K15" s="17"/>
      <c r="M15" s="146"/>
      <c r="N15" s="146"/>
      <c r="O15" s="146"/>
    </row>
    <row r="16" spans="1:15" s="290" customFormat="1" ht="11.25" customHeight="1">
      <c r="A16" s="198"/>
      <c r="B16" s="194"/>
      <c r="C16" s="196"/>
      <c r="D16" s="190"/>
      <c r="E16" s="167"/>
      <c r="F16" s="168"/>
      <c r="G16" s="168"/>
      <c r="H16" s="170"/>
      <c r="I16" s="19"/>
      <c r="J16" s="16"/>
      <c r="K16" s="17"/>
      <c r="M16" s="145"/>
      <c r="N16" s="146"/>
      <c r="O16" s="145"/>
    </row>
    <row r="17" spans="1:15" s="290" customFormat="1" ht="11.25" customHeight="1">
      <c r="A17" s="199"/>
      <c r="B17" s="195"/>
      <c r="C17" s="197"/>
      <c r="D17" s="191"/>
      <c r="E17" s="172"/>
      <c r="F17" s="173"/>
      <c r="G17" s="173"/>
      <c r="H17" s="171"/>
      <c r="I17" s="19"/>
      <c r="J17" s="16"/>
      <c r="K17" s="17"/>
      <c r="M17" s="146"/>
      <c r="N17" s="146"/>
      <c r="O17" s="146"/>
    </row>
    <row r="18" spans="1:15" s="290" customFormat="1" ht="11.25" customHeight="1">
      <c r="A18" s="198"/>
      <c r="B18" s="194"/>
      <c r="C18" s="196"/>
      <c r="D18" s="190"/>
      <c r="E18" s="167"/>
      <c r="F18" s="168"/>
      <c r="G18" s="168"/>
      <c r="H18" s="170"/>
      <c r="I18" s="19"/>
      <c r="J18" s="16"/>
      <c r="K18" s="17"/>
      <c r="M18" s="145"/>
      <c r="N18" s="146"/>
      <c r="O18" s="145"/>
    </row>
    <row r="19" spans="1:15" s="290" customFormat="1" ht="11.25" customHeight="1">
      <c r="A19" s="199"/>
      <c r="B19" s="195"/>
      <c r="C19" s="197"/>
      <c r="D19" s="191"/>
      <c r="E19" s="172"/>
      <c r="F19" s="173"/>
      <c r="G19" s="173"/>
      <c r="H19" s="171"/>
      <c r="I19" s="19"/>
      <c r="J19" s="16"/>
      <c r="K19" s="17"/>
      <c r="M19" s="146"/>
      <c r="N19" s="146"/>
      <c r="O19" s="146"/>
    </row>
    <row r="20" spans="1:15" s="290" customFormat="1" ht="11.25" customHeight="1">
      <c r="A20" s="198"/>
      <c r="B20" s="194"/>
      <c r="C20" s="190"/>
      <c r="D20" s="190"/>
      <c r="E20" s="167"/>
      <c r="F20" s="168"/>
      <c r="G20" s="168"/>
      <c r="H20" s="170"/>
      <c r="I20" s="19"/>
      <c r="J20" s="16"/>
      <c r="K20" s="17"/>
      <c r="M20" s="145"/>
      <c r="N20" s="146"/>
      <c r="O20" s="145"/>
    </row>
    <row r="21" spans="1:15" s="290" customFormat="1" ht="11.25" customHeight="1">
      <c r="A21" s="199"/>
      <c r="B21" s="195"/>
      <c r="C21" s="191"/>
      <c r="D21" s="191"/>
      <c r="E21" s="172"/>
      <c r="F21" s="173"/>
      <c r="G21" s="173"/>
      <c r="H21" s="171"/>
      <c r="I21" s="19"/>
      <c r="J21" s="16"/>
      <c r="K21" s="17"/>
      <c r="M21" s="146"/>
      <c r="N21" s="146"/>
      <c r="O21" s="146"/>
    </row>
    <row r="22" spans="1:15" s="290" customFormat="1" ht="11.25" customHeight="1">
      <c r="A22" s="198"/>
      <c r="B22" s="194"/>
      <c r="C22" s="190"/>
      <c r="D22" s="190"/>
      <c r="E22" s="167"/>
      <c r="F22" s="168"/>
      <c r="G22" s="168"/>
      <c r="H22" s="170"/>
      <c r="I22" s="19"/>
      <c r="J22" s="16"/>
      <c r="K22" s="17"/>
      <c r="M22" s="145"/>
      <c r="N22" s="146"/>
      <c r="O22" s="145"/>
    </row>
    <row r="23" spans="1:15" s="290" customFormat="1" ht="11.25" customHeight="1">
      <c r="A23" s="199"/>
      <c r="B23" s="195"/>
      <c r="C23" s="191"/>
      <c r="D23" s="191"/>
      <c r="E23" s="172"/>
      <c r="F23" s="173"/>
      <c r="G23" s="173"/>
      <c r="H23" s="171"/>
      <c r="I23" s="19"/>
      <c r="J23" s="16"/>
      <c r="K23" s="17"/>
      <c r="M23" s="146"/>
      <c r="N23" s="146"/>
      <c r="O23" s="146"/>
    </row>
    <row r="24" spans="1:15" s="290" customFormat="1" ht="11.25" customHeight="1">
      <c r="A24" s="198"/>
      <c r="B24" s="194"/>
      <c r="C24" s="190"/>
      <c r="D24" s="190"/>
      <c r="E24" s="167"/>
      <c r="F24" s="168"/>
      <c r="G24" s="168"/>
      <c r="H24" s="170"/>
      <c r="I24" s="19"/>
      <c r="J24" s="16"/>
      <c r="K24" s="17"/>
      <c r="M24" s="145"/>
      <c r="N24" s="146"/>
      <c r="O24" s="145"/>
    </row>
    <row r="25" spans="1:15" s="290" customFormat="1" ht="11.25" customHeight="1">
      <c r="A25" s="199"/>
      <c r="B25" s="195"/>
      <c r="C25" s="191"/>
      <c r="D25" s="191"/>
      <c r="E25" s="172"/>
      <c r="F25" s="173"/>
      <c r="G25" s="173"/>
      <c r="H25" s="171"/>
      <c r="I25" s="19"/>
      <c r="J25" s="16"/>
      <c r="K25" s="17"/>
      <c r="M25" s="146"/>
      <c r="N25" s="146"/>
      <c r="O25" s="146"/>
    </row>
    <row r="26" spans="1:15" s="290" customFormat="1" ht="11.25" customHeight="1">
      <c r="A26" s="198"/>
      <c r="B26" s="194"/>
      <c r="C26" s="190"/>
      <c r="D26" s="190"/>
      <c r="E26" s="167"/>
      <c r="F26" s="168"/>
      <c r="G26" s="168"/>
      <c r="H26" s="170"/>
      <c r="I26" s="19"/>
      <c r="J26" s="16"/>
      <c r="K26" s="17"/>
      <c r="M26" s="145"/>
      <c r="N26" s="146"/>
      <c r="O26" s="145"/>
    </row>
    <row r="27" spans="1:15" s="290" customFormat="1" ht="11.25" customHeight="1">
      <c r="A27" s="199"/>
      <c r="B27" s="195"/>
      <c r="C27" s="191"/>
      <c r="D27" s="191"/>
      <c r="E27" s="172"/>
      <c r="F27" s="173"/>
      <c r="G27" s="173"/>
      <c r="H27" s="171"/>
      <c r="I27" s="19"/>
      <c r="J27" s="16"/>
      <c r="K27" s="17"/>
      <c r="M27" s="146"/>
      <c r="N27" s="146"/>
      <c r="O27" s="146"/>
    </row>
    <row r="28" spans="1:15" s="290" customFormat="1" ht="11.25" customHeight="1">
      <c r="A28" s="198"/>
      <c r="B28" s="194"/>
      <c r="C28" s="190"/>
      <c r="D28" s="190"/>
      <c r="E28" s="167"/>
      <c r="F28" s="168"/>
      <c r="G28" s="168"/>
      <c r="H28" s="170"/>
      <c r="I28" s="19"/>
      <c r="J28" s="16"/>
      <c r="K28" s="17"/>
      <c r="M28" s="145"/>
      <c r="N28" s="146"/>
      <c r="O28" s="145"/>
    </row>
    <row r="29" spans="1:15" s="290" customFormat="1" ht="11.25" customHeight="1">
      <c r="A29" s="199"/>
      <c r="B29" s="195"/>
      <c r="C29" s="191"/>
      <c r="D29" s="191"/>
      <c r="E29" s="172"/>
      <c r="F29" s="173"/>
      <c r="G29" s="173"/>
      <c r="H29" s="171"/>
      <c r="I29" s="19"/>
      <c r="J29" s="16"/>
      <c r="K29" s="17"/>
      <c r="M29" s="146"/>
      <c r="N29" s="146"/>
      <c r="O29" s="146"/>
    </row>
    <row r="30" spans="1:15" s="263" customFormat="1" ht="11.25" customHeight="1">
      <c r="A30" s="198"/>
      <c r="B30" s="194"/>
      <c r="C30" s="190"/>
      <c r="D30" s="190"/>
      <c r="E30" s="167"/>
      <c r="F30" s="168"/>
      <c r="G30" s="168"/>
      <c r="H30" s="170"/>
      <c r="I30" s="19"/>
      <c r="J30" s="16"/>
      <c r="K30" s="17"/>
      <c r="M30" s="145"/>
      <c r="N30" s="147"/>
      <c r="O30" s="145"/>
    </row>
    <row r="31" spans="1:15" s="263" customFormat="1" ht="11.25" customHeight="1">
      <c r="A31" s="199"/>
      <c r="B31" s="195"/>
      <c r="C31" s="191"/>
      <c r="D31" s="191"/>
      <c r="E31" s="172"/>
      <c r="F31" s="173"/>
      <c r="G31" s="173"/>
      <c r="H31" s="171"/>
      <c r="I31" s="19"/>
      <c r="J31" s="16"/>
      <c r="K31" s="17"/>
      <c r="M31" s="146"/>
      <c r="N31" s="147"/>
      <c r="O31" s="146"/>
    </row>
    <row r="32" spans="1:15" s="263" customFormat="1" ht="11.25" customHeight="1">
      <c r="A32" s="198"/>
      <c r="B32" s="194"/>
      <c r="C32" s="190"/>
      <c r="D32" s="190"/>
      <c r="E32" s="167"/>
      <c r="F32" s="168"/>
      <c r="G32" s="168"/>
      <c r="H32" s="170"/>
      <c r="I32" s="19"/>
      <c r="J32" s="16"/>
      <c r="K32" s="17"/>
      <c r="M32" s="145"/>
      <c r="N32" s="147"/>
      <c r="O32" s="145"/>
    </row>
    <row r="33" spans="1:15" s="263" customFormat="1" ht="11.25" customHeight="1">
      <c r="A33" s="199"/>
      <c r="B33" s="195"/>
      <c r="C33" s="191"/>
      <c r="D33" s="191"/>
      <c r="E33" s="172"/>
      <c r="F33" s="173"/>
      <c r="G33" s="173"/>
      <c r="H33" s="171"/>
      <c r="I33" s="19"/>
      <c r="J33" s="16"/>
      <c r="K33" s="17"/>
      <c r="M33" s="146"/>
      <c r="N33" s="147"/>
      <c r="O33" s="146"/>
    </row>
    <row r="34" spans="1:15" s="290" customFormat="1" ht="11.25" customHeight="1">
      <c r="A34" s="198"/>
      <c r="B34" s="194"/>
      <c r="C34" s="190"/>
      <c r="D34" s="190"/>
      <c r="E34" s="167"/>
      <c r="F34" s="168"/>
      <c r="G34" s="168"/>
      <c r="H34" s="170"/>
      <c r="I34" s="19"/>
      <c r="J34" s="16"/>
      <c r="K34" s="17"/>
      <c r="M34" s="145"/>
      <c r="N34" s="146"/>
      <c r="O34" s="145"/>
    </row>
    <row r="35" spans="1:15" s="290" customFormat="1" ht="11.25" customHeight="1">
      <c r="A35" s="199"/>
      <c r="B35" s="195"/>
      <c r="C35" s="191"/>
      <c r="D35" s="191"/>
      <c r="E35" s="172"/>
      <c r="F35" s="173"/>
      <c r="G35" s="173"/>
      <c r="H35" s="171"/>
      <c r="I35" s="19"/>
      <c r="J35" s="16"/>
      <c r="K35" s="17"/>
      <c r="M35" s="146"/>
      <c r="N35" s="146"/>
      <c r="O35" s="146"/>
    </row>
    <row r="36" spans="1:15" s="290" customFormat="1" ht="11.25" customHeight="1">
      <c r="A36" s="198"/>
      <c r="B36" s="194"/>
      <c r="C36" s="190"/>
      <c r="D36" s="190"/>
      <c r="E36" s="167"/>
      <c r="F36" s="168"/>
      <c r="G36" s="168"/>
      <c r="H36" s="170"/>
      <c r="I36" s="19"/>
      <c r="J36" s="16"/>
      <c r="K36" s="17"/>
      <c r="M36" s="145"/>
      <c r="N36" s="146"/>
      <c r="O36" s="145"/>
    </row>
    <row r="37" spans="1:15" s="290" customFormat="1" ht="11.25" customHeight="1">
      <c r="A37" s="199"/>
      <c r="B37" s="195"/>
      <c r="C37" s="191"/>
      <c r="D37" s="191"/>
      <c r="E37" s="172"/>
      <c r="F37" s="173"/>
      <c r="G37" s="173"/>
      <c r="H37" s="171"/>
      <c r="I37" s="19"/>
      <c r="J37" s="16"/>
      <c r="K37" s="17"/>
      <c r="M37" s="146"/>
      <c r="N37" s="146"/>
      <c r="O37" s="146"/>
    </row>
    <row r="38" spans="1:15" s="290" customFormat="1" ht="11.25" customHeight="1">
      <c r="A38" s="198"/>
      <c r="B38" s="194"/>
      <c r="C38" s="190"/>
      <c r="D38" s="190"/>
      <c r="E38" s="167"/>
      <c r="F38" s="168"/>
      <c r="G38" s="168"/>
      <c r="H38" s="170"/>
      <c r="I38" s="19"/>
      <c r="J38" s="16"/>
      <c r="K38" s="17"/>
      <c r="M38" s="145"/>
      <c r="N38" s="146"/>
      <c r="O38" s="145"/>
    </row>
    <row r="39" spans="1:15" s="290" customFormat="1" ht="11.25" customHeight="1">
      <c r="A39" s="199"/>
      <c r="B39" s="195"/>
      <c r="C39" s="191"/>
      <c r="D39" s="191"/>
      <c r="E39" s="172"/>
      <c r="F39" s="173"/>
      <c r="G39" s="173"/>
      <c r="H39" s="171"/>
      <c r="I39" s="19"/>
      <c r="J39" s="16"/>
      <c r="K39" s="17"/>
      <c r="O39" s="146"/>
    </row>
    <row r="40" spans="1:15" s="290" customFormat="1" ht="11.25" customHeight="1">
      <c r="A40" s="198"/>
      <c r="B40" s="194"/>
      <c r="C40" s="190"/>
      <c r="D40" s="190"/>
      <c r="E40" s="167"/>
      <c r="F40" s="168"/>
      <c r="G40" s="168"/>
      <c r="H40" s="170"/>
      <c r="I40" s="19"/>
      <c r="J40" s="16"/>
      <c r="K40" s="17"/>
    </row>
    <row r="41" spans="1:15" s="290" customFormat="1" ht="11.25" customHeight="1">
      <c r="A41" s="199"/>
      <c r="B41" s="195"/>
      <c r="C41" s="191"/>
      <c r="D41" s="191"/>
      <c r="E41" s="172"/>
      <c r="F41" s="173"/>
      <c r="G41" s="173"/>
      <c r="H41" s="171"/>
      <c r="I41" s="19"/>
      <c r="J41" s="16"/>
      <c r="K41" s="17"/>
    </row>
    <row r="42" spans="1:15" s="290" customFormat="1" ht="11.25" customHeight="1">
      <c r="A42" s="198"/>
      <c r="B42" s="194"/>
      <c r="C42" s="190"/>
      <c r="D42" s="190"/>
      <c r="E42" s="167"/>
      <c r="F42" s="168"/>
      <c r="G42" s="168"/>
      <c r="H42" s="170"/>
      <c r="I42" s="19"/>
      <c r="J42" s="16"/>
      <c r="K42" s="17"/>
    </row>
    <row r="43" spans="1:15" s="290" customFormat="1" ht="11.25" customHeight="1">
      <c r="A43" s="199"/>
      <c r="B43" s="195"/>
      <c r="C43" s="191"/>
      <c r="D43" s="191"/>
      <c r="E43" s="172"/>
      <c r="F43" s="173"/>
      <c r="G43" s="173"/>
      <c r="H43" s="171"/>
      <c r="I43" s="19"/>
      <c r="J43" s="16"/>
      <c r="K43" s="17"/>
    </row>
    <row r="44" spans="1:15" s="290" customFormat="1" ht="11.25" customHeight="1">
      <c r="A44" s="198"/>
      <c r="B44" s="194"/>
      <c r="C44" s="190"/>
      <c r="D44" s="190"/>
      <c r="E44" s="167"/>
      <c r="F44" s="168"/>
      <c r="G44" s="168"/>
      <c r="H44" s="170"/>
      <c r="I44" s="19"/>
      <c r="J44" s="16"/>
      <c r="K44" s="17"/>
    </row>
    <row r="45" spans="1:15" s="290" customFormat="1" ht="11.25" customHeight="1">
      <c r="A45" s="199"/>
      <c r="B45" s="195"/>
      <c r="C45" s="191"/>
      <c r="D45" s="191"/>
      <c r="E45" s="172"/>
      <c r="F45" s="173"/>
      <c r="G45" s="173"/>
      <c r="H45" s="171"/>
      <c r="I45" s="19"/>
      <c r="J45" s="16"/>
      <c r="K45" s="17"/>
    </row>
    <row r="46" spans="1:15" s="290" customFormat="1" ht="11.25" customHeight="1">
      <c r="A46" s="198"/>
      <c r="B46" s="194"/>
      <c r="C46" s="190"/>
      <c r="D46" s="190"/>
      <c r="E46" s="167"/>
      <c r="F46" s="168"/>
      <c r="G46" s="168"/>
      <c r="H46" s="170"/>
      <c r="I46" s="19"/>
      <c r="J46" s="16"/>
      <c r="K46" s="17"/>
    </row>
    <row r="47" spans="1:15" s="290" customFormat="1" ht="11.25" customHeight="1">
      <c r="A47" s="199"/>
      <c r="B47" s="195"/>
      <c r="C47" s="191"/>
      <c r="D47" s="191"/>
      <c r="E47" s="172"/>
      <c r="F47" s="173"/>
      <c r="G47" s="173"/>
      <c r="H47" s="171"/>
      <c r="I47" s="19"/>
      <c r="J47" s="16"/>
      <c r="K47" s="17"/>
    </row>
    <row r="48" spans="1:15" s="290" customFormat="1" ht="11.25" customHeight="1">
      <c r="A48" s="198"/>
      <c r="B48" s="194"/>
      <c r="C48" s="190"/>
      <c r="D48" s="190"/>
      <c r="E48" s="167"/>
      <c r="F48" s="168"/>
      <c r="G48" s="168"/>
      <c r="H48" s="170"/>
      <c r="I48" s="19"/>
      <c r="J48" s="16"/>
      <c r="K48" s="17"/>
    </row>
    <row r="49" spans="1:11" s="290" customFormat="1" ht="11.25" customHeight="1">
      <c r="A49" s="199"/>
      <c r="B49" s="195"/>
      <c r="C49" s="191"/>
      <c r="D49" s="191"/>
      <c r="E49" s="172"/>
      <c r="F49" s="173"/>
      <c r="G49" s="173"/>
      <c r="H49" s="171"/>
      <c r="I49" s="19"/>
      <c r="J49" s="16"/>
      <c r="K49" s="17"/>
    </row>
    <row r="50" spans="1:11" s="290" customFormat="1" ht="11.25" customHeight="1">
      <c r="A50" s="198"/>
      <c r="B50" s="194"/>
      <c r="C50" s="190"/>
      <c r="D50" s="190"/>
      <c r="E50" s="167"/>
      <c r="F50" s="168"/>
      <c r="G50" s="168"/>
      <c r="H50" s="170"/>
      <c r="I50" s="19"/>
      <c r="J50" s="16"/>
      <c r="K50" s="17"/>
    </row>
    <row r="51" spans="1:11" s="290" customFormat="1" ht="11.25" customHeight="1">
      <c r="A51" s="199"/>
      <c r="B51" s="195"/>
      <c r="C51" s="191"/>
      <c r="D51" s="191"/>
      <c r="E51" s="172"/>
      <c r="F51" s="173"/>
      <c r="G51" s="173"/>
      <c r="H51" s="171"/>
      <c r="I51" s="19"/>
      <c r="J51" s="16"/>
      <c r="K51" s="17"/>
    </row>
    <row r="52" spans="1:11" s="290" customFormat="1" ht="11.25" customHeight="1">
      <c r="A52" s="198"/>
      <c r="B52" s="194"/>
      <c r="C52" s="190"/>
      <c r="D52" s="190"/>
      <c r="E52" s="167"/>
      <c r="F52" s="168"/>
      <c r="G52" s="168"/>
      <c r="H52" s="170"/>
      <c r="I52" s="19"/>
      <c r="J52" s="16"/>
      <c r="K52" s="17"/>
    </row>
    <row r="53" spans="1:11" s="290" customFormat="1" ht="11.25" customHeight="1">
      <c r="A53" s="199"/>
      <c r="B53" s="195"/>
      <c r="C53" s="191"/>
      <c r="D53" s="191"/>
      <c r="E53" s="172"/>
      <c r="F53" s="173"/>
      <c r="G53" s="173"/>
      <c r="H53" s="171"/>
      <c r="I53" s="19"/>
      <c r="J53" s="16"/>
      <c r="K53" s="17"/>
    </row>
    <row r="54" spans="1:11" s="290" customFormat="1" ht="11.25" customHeight="1">
      <c r="A54" s="198"/>
      <c r="B54" s="194"/>
      <c r="C54" s="190"/>
      <c r="D54" s="190"/>
      <c r="E54" s="167"/>
      <c r="F54" s="168"/>
      <c r="G54" s="168"/>
      <c r="H54" s="170"/>
      <c r="I54" s="19"/>
      <c r="J54" s="16"/>
      <c r="K54" s="17"/>
    </row>
    <row r="55" spans="1:11" s="290" customFormat="1" ht="11.25" customHeight="1">
      <c r="A55" s="199"/>
      <c r="B55" s="195"/>
      <c r="C55" s="191"/>
      <c r="D55" s="191"/>
      <c r="E55" s="172"/>
      <c r="F55" s="173"/>
      <c r="G55" s="173"/>
      <c r="H55" s="171"/>
      <c r="I55" s="19"/>
      <c r="J55" s="16"/>
      <c r="K55" s="17"/>
    </row>
    <row r="56" spans="1:11" s="290" customFormat="1" ht="11.25" customHeight="1">
      <c r="A56" s="198"/>
      <c r="B56" s="194"/>
      <c r="C56" s="190"/>
      <c r="D56" s="190"/>
      <c r="E56" s="167"/>
      <c r="F56" s="168"/>
      <c r="G56" s="168"/>
      <c r="H56" s="170"/>
      <c r="I56" s="19"/>
      <c r="J56" s="16"/>
      <c r="K56" s="17"/>
    </row>
    <row r="57" spans="1:11" s="290" customFormat="1" ht="11.25" customHeight="1">
      <c r="A57" s="199"/>
      <c r="B57" s="195"/>
      <c r="C57" s="191"/>
      <c r="D57" s="191"/>
      <c r="E57" s="172"/>
      <c r="F57" s="173"/>
      <c r="G57" s="173"/>
      <c r="H57" s="171"/>
      <c r="I57" s="19"/>
      <c r="J57" s="16"/>
      <c r="K57" s="17"/>
    </row>
    <row r="58" spans="1:11" s="263" customFormat="1" ht="11.25" customHeight="1">
      <c r="A58" s="198"/>
      <c r="B58" s="194"/>
      <c r="C58" s="190"/>
      <c r="D58" s="190"/>
      <c r="E58" s="167"/>
      <c r="F58" s="168"/>
      <c r="G58" s="168"/>
      <c r="H58" s="170"/>
      <c r="I58" s="19"/>
      <c r="J58" s="16"/>
      <c r="K58" s="17"/>
    </row>
    <row r="59" spans="1:11" s="263" customFormat="1" ht="11.25" customHeight="1">
      <c r="A59" s="199"/>
      <c r="B59" s="195"/>
      <c r="C59" s="191"/>
      <c r="D59" s="191"/>
      <c r="E59" s="172"/>
      <c r="F59" s="173"/>
      <c r="G59" s="173"/>
      <c r="H59" s="171"/>
      <c r="I59" s="19"/>
      <c r="J59" s="16"/>
      <c r="K59" s="17"/>
    </row>
    <row r="60" spans="1:11" s="263" customFormat="1" ht="11.25" customHeight="1">
      <c r="A60" s="198"/>
      <c r="B60" s="194"/>
      <c r="C60" s="190"/>
      <c r="D60" s="190"/>
      <c r="E60" s="167"/>
      <c r="F60" s="168"/>
      <c r="G60" s="168"/>
      <c r="H60" s="170"/>
      <c r="I60" s="19"/>
      <c r="J60" s="16"/>
      <c r="K60" s="17"/>
    </row>
    <row r="61" spans="1:11" s="263" customFormat="1" ht="11.25" customHeight="1">
      <c r="A61" s="199"/>
      <c r="B61" s="195"/>
      <c r="C61" s="191"/>
      <c r="D61" s="191"/>
      <c r="E61" s="172"/>
      <c r="F61" s="173"/>
      <c r="G61" s="173"/>
      <c r="H61" s="171"/>
      <c r="I61" s="19"/>
      <c r="J61" s="16"/>
      <c r="K61" s="17"/>
    </row>
    <row r="62" spans="1:11" s="263" customFormat="1" ht="11.25" customHeight="1">
      <c r="A62" s="198"/>
      <c r="B62" s="194"/>
      <c r="C62" s="190"/>
      <c r="D62" s="190"/>
      <c r="E62" s="167"/>
      <c r="F62" s="168"/>
      <c r="G62" s="168"/>
      <c r="H62" s="170"/>
      <c r="I62" s="19"/>
      <c r="J62" s="16"/>
      <c r="K62" s="17"/>
    </row>
    <row r="63" spans="1:11" s="263" customFormat="1" ht="11.25" customHeight="1">
      <c r="A63" s="199"/>
      <c r="B63" s="195"/>
      <c r="C63" s="191"/>
      <c r="D63" s="191"/>
      <c r="E63" s="172"/>
      <c r="F63" s="173"/>
      <c r="G63" s="173"/>
      <c r="H63" s="171"/>
      <c r="I63" s="19"/>
      <c r="J63" s="16"/>
      <c r="K63" s="17"/>
    </row>
    <row r="64" spans="1:11" s="263" customFormat="1" ht="11.25" customHeight="1">
      <c r="A64" s="198"/>
      <c r="B64" s="194"/>
      <c r="C64" s="190"/>
      <c r="D64" s="190"/>
      <c r="E64" s="167"/>
      <c r="F64" s="168"/>
      <c r="G64" s="168"/>
      <c r="H64" s="170"/>
      <c r="I64" s="19"/>
      <c r="J64" s="16"/>
      <c r="K64" s="17"/>
    </row>
    <row r="65" spans="1:15" s="263" customFormat="1" ht="11.25" customHeight="1">
      <c r="A65" s="199"/>
      <c r="B65" s="195"/>
      <c r="C65" s="191"/>
      <c r="D65" s="191"/>
      <c r="E65" s="172"/>
      <c r="F65" s="173"/>
      <c r="G65" s="173"/>
      <c r="H65" s="171"/>
      <c r="I65" s="19"/>
      <c r="J65" s="16"/>
      <c r="K65" s="17"/>
    </row>
    <row r="66" spans="1:15" s="263" customFormat="1" ht="11.25" customHeight="1">
      <c r="A66" s="198"/>
      <c r="B66" s="194"/>
      <c r="C66" s="190"/>
      <c r="D66" s="190"/>
      <c r="E66" s="167"/>
      <c r="F66" s="168"/>
      <c r="G66" s="168"/>
      <c r="H66" s="170"/>
      <c r="I66" s="19"/>
      <c r="J66" s="16"/>
      <c r="K66" s="17"/>
    </row>
    <row r="67" spans="1:15" s="263" customFormat="1" ht="11.25" customHeight="1">
      <c r="A67" s="199"/>
      <c r="B67" s="195"/>
      <c r="C67" s="191"/>
      <c r="D67" s="191"/>
      <c r="E67" s="172"/>
      <c r="F67" s="173"/>
      <c r="G67" s="173"/>
      <c r="H67" s="171"/>
      <c r="I67" s="19"/>
      <c r="J67" s="16"/>
      <c r="K67" s="17"/>
    </row>
    <row r="68" spans="1:15" s="263" customFormat="1" ht="11.25" customHeight="1">
      <c r="A68" s="198"/>
      <c r="B68" s="194"/>
      <c r="C68" s="190"/>
      <c r="D68" s="190"/>
      <c r="E68" s="167"/>
      <c r="F68" s="168"/>
      <c r="G68" s="168"/>
      <c r="H68" s="170"/>
      <c r="I68" s="19"/>
      <c r="J68" s="16"/>
      <c r="K68" s="17"/>
    </row>
    <row r="69" spans="1:15" s="263" customFormat="1" ht="11.25" customHeight="1">
      <c r="A69" s="199"/>
      <c r="B69" s="195"/>
      <c r="C69" s="191"/>
      <c r="D69" s="191"/>
      <c r="E69" s="172"/>
      <c r="F69" s="173"/>
      <c r="G69" s="173"/>
      <c r="H69" s="171"/>
      <c r="I69" s="19"/>
      <c r="J69" s="16"/>
      <c r="K69" s="17"/>
    </row>
    <row r="70" spans="1:15" s="263" customFormat="1" ht="11.25" customHeight="1">
      <c r="A70" s="198"/>
      <c r="B70" s="194"/>
      <c r="C70" s="190"/>
      <c r="D70" s="190"/>
      <c r="E70" s="167"/>
      <c r="F70" s="168"/>
      <c r="G70" s="168"/>
      <c r="H70" s="170"/>
      <c r="I70" s="19"/>
      <c r="J70" s="16"/>
      <c r="K70" s="17"/>
    </row>
    <row r="71" spans="1:15" s="263" customFormat="1" ht="11.25" customHeight="1">
      <c r="A71" s="199"/>
      <c r="B71" s="195"/>
      <c r="C71" s="191"/>
      <c r="D71" s="191"/>
      <c r="E71" s="172"/>
      <c r="F71" s="173"/>
      <c r="G71" s="173"/>
      <c r="H71" s="171"/>
      <c r="I71" s="19"/>
      <c r="J71" s="16"/>
      <c r="K71" s="17"/>
    </row>
    <row r="72" spans="1:15" s="263" customFormat="1" ht="11.25" customHeight="1">
      <c r="A72" s="198"/>
      <c r="B72" s="194"/>
      <c r="C72" s="190"/>
      <c r="D72" s="190"/>
      <c r="E72" s="167"/>
      <c r="F72" s="168"/>
      <c r="G72" s="168"/>
      <c r="H72" s="170"/>
      <c r="I72" s="19"/>
      <c r="J72" s="16"/>
      <c r="K72" s="17"/>
    </row>
    <row r="73" spans="1:15" s="263" customFormat="1" ht="11.25" customHeight="1">
      <c r="A73" s="199"/>
      <c r="B73" s="195"/>
      <c r="C73" s="191"/>
      <c r="D73" s="191"/>
      <c r="E73" s="172"/>
      <c r="F73" s="173"/>
      <c r="G73" s="173"/>
      <c r="H73" s="171"/>
      <c r="I73" s="19"/>
      <c r="J73" s="16"/>
      <c r="K73" s="17"/>
    </row>
    <row r="74" spans="1:15" s="263" customFormat="1" ht="11.25" customHeight="1">
      <c r="A74" s="192"/>
      <c r="B74" s="204" t="s">
        <v>288</v>
      </c>
      <c r="C74" s="192"/>
      <c r="D74" s="192"/>
      <c r="E74" s="167"/>
      <c r="F74" s="168"/>
      <c r="G74" s="206"/>
      <c r="H74" s="170"/>
      <c r="I74" s="136"/>
      <c r="J74" s="16"/>
      <c r="K74" s="20"/>
    </row>
    <row r="75" spans="1:15" s="263" customFormat="1" ht="11.25" customHeight="1">
      <c r="A75" s="193"/>
      <c r="B75" s="205"/>
      <c r="C75" s="193"/>
      <c r="D75" s="193"/>
      <c r="E75" s="172"/>
      <c r="F75" s="173"/>
      <c r="G75" s="210"/>
      <c r="H75" s="171"/>
      <c r="I75" s="21"/>
      <c r="J75" s="172"/>
      <c r="K75" s="169"/>
      <c r="M75" s="330"/>
    </row>
    <row r="76" spans="1:15" s="290" customFormat="1" ht="23.15" customHeight="1">
      <c r="A76" s="203"/>
      <c r="B76" s="331"/>
      <c r="C76" s="331"/>
      <c r="D76" s="331"/>
      <c r="E76" s="331"/>
      <c r="F76" s="332"/>
      <c r="G76" s="332"/>
      <c r="H76" s="332"/>
      <c r="I76" s="19"/>
      <c r="J76" s="19"/>
      <c r="K76" s="143"/>
      <c r="O76" s="263"/>
    </row>
    <row r="77" spans="1:15" s="290" customFormat="1" ht="23.15" customHeight="1">
      <c r="A77" s="10" t="s">
        <v>18</v>
      </c>
      <c r="B77" s="10" t="s">
        <v>24</v>
      </c>
      <c r="C77" s="10" t="s">
        <v>25</v>
      </c>
      <c r="D77" s="11" t="s">
        <v>26</v>
      </c>
      <c r="E77" s="10" t="s">
        <v>23</v>
      </c>
      <c r="F77" s="12" t="s">
        <v>20</v>
      </c>
      <c r="G77" s="12" t="s">
        <v>27</v>
      </c>
      <c r="H77" s="11" t="s">
        <v>28</v>
      </c>
      <c r="I77" s="13"/>
      <c r="J77" s="10" t="s">
        <v>173</v>
      </c>
      <c r="K77" s="12" t="s">
        <v>174</v>
      </c>
      <c r="O77" s="263"/>
    </row>
    <row r="78" spans="1:15" s="290" customFormat="1" ht="11.25" customHeight="1">
      <c r="A78" s="192" t="s">
        <v>190</v>
      </c>
      <c r="B78" s="196" t="s">
        <v>160</v>
      </c>
      <c r="C78" s="190"/>
      <c r="D78" s="190"/>
      <c r="E78" s="167"/>
      <c r="F78" s="168"/>
      <c r="G78" s="168"/>
      <c r="H78" s="170"/>
      <c r="I78" s="19"/>
      <c r="J78" s="16"/>
      <c r="K78" s="17"/>
    </row>
    <row r="79" spans="1:15" s="290" customFormat="1" ht="11.25" customHeight="1">
      <c r="A79" s="207"/>
      <c r="B79" s="211"/>
      <c r="C79" s="191"/>
      <c r="D79" s="191"/>
      <c r="E79" s="172"/>
      <c r="F79" s="173"/>
      <c r="G79" s="173"/>
      <c r="H79" s="171"/>
      <c r="I79" s="19"/>
      <c r="J79" s="16"/>
      <c r="K79" s="17"/>
    </row>
    <row r="80" spans="1:15" s="290" customFormat="1" ht="11.25" customHeight="1">
      <c r="A80" s="192"/>
      <c r="B80" s="204"/>
      <c r="C80" s="190"/>
      <c r="D80" s="190"/>
      <c r="E80" s="167"/>
      <c r="F80" s="168"/>
      <c r="G80" s="168"/>
      <c r="H80" s="170"/>
      <c r="I80" s="19"/>
      <c r="J80" s="16"/>
      <c r="K80" s="17"/>
    </row>
    <row r="81" spans="1:11" s="290" customFormat="1" ht="11.25" customHeight="1">
      <c r="A81" s="193"/>
      <c r="B81" s="205"/>
      <c r="C81" s="191"/>
      <c r="D81" s="191"/>
      <c r="E81" s="172"/>
      <c r="F81" s="173"/>
      <c r="G81" s="173"/>
      <c r="H81" s="171"/>
      <c r="I81" s="19"/>
      <c r="J81" s="16"/>
      <c r="K81" s="17"/>
    </row>
    <row r="82" spans="1:11" s="290" customFormat="1" ht="11.25" customHeight="1">
      <c r="A82" s="192">
        <v>1</v>
      </c>
      <c r="B82" s="196" t="s">
        <v>345</v>
      </c>
      <c r="C82" s="208"/>
      <c r="D82" s="190" t="s">
        <v>179</v>
      </c>
      <c r="E82" s="198">
        <v>1</v>
      </c>
      <c r="F82" s="212"/>
      <c r="G82" s="202"/>
      <c r="H82" s="170"/>
      <c r="I82" s="19"/>
      <c r="J82" s="16"/>
      <c r="K82" s="17"/>
    </row>
    <row r="83" spans="1:11" s="290" customFormat="1" ht="11.25" customHeight="1">
      <c r="A83" s="193"/>
      <c r="B83" s="197"/>
      <c r="C83" s="209"/>
      <c r="D83" s="191"/>
      <c r="E83" s="303"/>
      <c r="F83" s="303"/>
      <c r="G83" s="303"/>
      <c r="H83" s="171"/>
      <c r="I83" s="19"/>
      <c r="J83" s="16"/>
      <c r="K83" s="17"/>
    </row>
    <row r="84" spans="1:11" s="290" customFormat="1" ht="11.25" customHeight="1">
      <c r="A84" s="192">
        <v>2</v>
      </c>
      <c r="B84" s="196" t="s">
        <v>346</v>
      </c>
      <c r="C84" s="208"/>
      <c r="D84" s="190" t="s">
        <v>179</v>
      </c>
      <c r="E84" s="198">
        <v>1</v>
      </c>
      <c r="F84" s="212"/>
      <c r="G84" s="202"/>
      <c r="H84" s="170"/>
      <c r="I84" s="19"/>
      <c r="J84" s="16"/>
      <c r="K84" s="17"/>
    </row>
    <row r="85" spans="1:11" s="290" customFormat="1" ht="11.25" customHeight="1">
      <c r="A85" s="193"/>
      <c r="B85" s="197"/>
      <c r="C85" s="209"/>
      <c r="D85" s="191"/>
      <c r="E85" s="303"/>
      <c r="F85" s="303"/>
      <c r="G85" s="303"/>
      <c r="H85" s="171"/>
      <c r="I85" s="19"/>
      <c r="J85" s="16"/>
      <c r="K85" s="17"/>
    </row>
    <row r="86" spans="1:11" s="290" customFormat="1" ht="11.25" customHeight="1">
      <c r="A86" s="198"/>
      <c r="B86" s="204"/>
      <c r="C86" s="192"/>
      <c r="D86" s="190"/>
      <c r="E86" s="167"/>
      <c r="F86" s="168"/>
      <c r="G86" s="168"/>
      <c r="H86" s="170"/>
      <c r="I86" s="19"/>
      <c r="J86" s="16"/>
      <c r="K86" s="17"/>
    </row>
    <row r="87" spans="1:11" s="290" customFormat="1" ht="11.25" customHeight="1">
      <c r="A87" s="199"/>
      <c r="B87" s="205"/>
      <c r="C87" s="193"/>
      <c r="D87" s="191"/>
      <c r="E87" s="172"/>
      <c r="F87" s="173"/>
      <c r="G87" s="173"/>
      <c r="H87" s="171"/>
      <c r="I87" s="19"/>
      <c r="J87" s="16"/>
      <c r="K87" s="17"/>
    </row>
    <row r="88" spans="1:11" s="290" customFormat="1" ht="11.25" customHeight="1">
      <c r="A88" s="198"/>
      <c r="B88" s="204"/>
      <c r="C88" s="192"/>
      <c r="D88" s="190"/>
      <c r="E88" s="167"/>
      <c r="F88" s="168"/>
      <c r="G88" s="168"/>
      <c r="H88" s="170"/>
      <c r="I88" s="19"/>
      <c r="J88" s="16"/>
      <c r="K88" s="17"/>
    </row>
    <row r="89" spans="1:11" s="290" customFormat="1" ht="11.25" customHeight="1">
      <c r="A89" s="199"/>
      <c r="B89" s="205"/>
      <c r="C89" s="193"/>
      <c r="D89" s="191"/>
      <c r="E89" s="172"/>
      <c r="F89" s="173"/>
      <c r="G89" s="173"/>
      <c r="H89" s="171"/>
      <c r="I89" s="19"/>
      <c r="J89" s="16"/>
      <c r="K89" s="17"/>
    </row>
    <row r="90" spans="1:11" s="290" customFormat="1" ht="11.25" customHeight="1">
      <c r="A90" s="198"/>
      <c r="B90" s="204"/>
      <c r="C90" s="196"/>
      <c r="D90" s="190"/>
      <c r="E90" s="167"/>
      <c r="F90" s="168"/>
      <c r="G90" s="168"/>
      <c r="H90" s="170"/>
      <c r="I90" s="19"/>
      <c r="J90" s="16"/>
      <c r="K90" s="17"/>
    </row>
    <row r="91" spans="1:11" s="290" customFormat="1" ht="11.25" customHeight="1">
      <c r="A91" s="199"/>
      <c r="B91" s="205"/>
      <c r="C91" s="197"/>
      <c r="D91" s="191"/>
      <c r="E91" s="172"/>
      <c r="F91" s="173"/>
      <c r="G91" s="173"/>
      <c r="H91" s="171"/>
      <c r="I91" s="19"/>
      <c r="J91" s="16"/>
      <c r="K91" s="17"/>
    </row>
    <row r="92" spans="1:11" s="290" customFormat="1" ht="11.25" customHeight="1">
      <c r="A92" s="198"/>
      <c r="B92" s="204"/>
      <c r="C92" s="208"/>
      <c r="D92" s="190"/>
      <c r="E92" s="167"/>
      <c r="F92" s="168"/>
      <c r="G92" s="168"/>
      <c r="H92" s="170"/>
      <c r="I92" s="19"/>
      <c r="J92" s="16"/>
      <c r="K92" s="17"/>
    </row>
    <row r="93" spans="1:11" s="290" customFormat="1" ht="11.25" customHeight="1">
      <c r="A93" s="199"/>
      <c r="B93" s="205"/>
      <c r="C93" s="209"/>
      <c r="D93" s="191"/>
      <c r="E93" s="172"/>
      <c r="F93" s="173"/>
      <c r="G93" s="173"/>
      <c r="H93" s="171"/>
      <c r="I93" s="19"/>
      <c r="J93" s="16"/>
      <c r="K93" s="17"/>
    </row>
    <row r="94" spans="1:11" s="290" customFormat="1" ht="11.25" customHeight="1">
      <c r="A94" s="198"/>
      <c r="B94" s="196"/>
      <c r="C94" s="196"/>
      <c r="D94" s="190"/>
      <c r="E94" s="167"/>
      <c r="F94" s="168"/>
      <c r="G94" s="168"/>
      <c r="H94" s="170"/>
      <c r="I94" s="19"/>
      <c r="J94" s="16"/>
      <c r="K94" s="17"/>
    </row>
    <row r="95" spans="1:11" s="290" customFormat="1" ht="11.25" customHeight="1">
      <c r="A95" s="199"/>
      <c r="B95" s="197"/>
      <c r="C95" s="197"/>
      <c r="D95" s="191"/>
      <c r="E95" s="172"/>
      <c r="F95" s="173"/>
      <c r="G95" s="173"/>
      <c r="H95" s="171"/>
      <c r="I95" s="19"/>
      <c r="J95" s="16"/>
      <c r="K95" s="17"/>
    </row>
    <row r="96" spans="1:11" s="290" customFormat="1" ht="11.25" customHeight="1">
      <c r="A96" s="198"/>
      <c r="B96" s="196"/>
      <c r="C96" s="208"/>
      <c r="D96" s="190"/>
      <c r="E96" s="167"/>
      <c r="F96" s="168"/>
      <c r="G96" s="168"/>
      <c r="H96" s="170"/>
      <c r="I96" s="19"/>
      <c r="J96" s="16"/>
      <c r="K96" s="17"/>
    </row>
    <row r="97" spans="1:11" s="290" customFormat="1" ht="11.25" customHeight="1">
      <c r="A97" s="199"/>
      <c r="B97" s="197"/>
      <c r="C97" s="209"/>
      <c r="D97" s="191"/>
      <c r="E97" s="172"/>
      <c r="F97" s="173"/>
      <c r="G97" s="173"/>
      <c r="H97" s="171"/>
      <c r="I97" s="19"/>
      <c r="J97" s="16"/>
      <c r="K97" s="17"/>
    </row>
    <row r="98" spans="1:11" s="290" customFormat="1" ht="11.25" customHeight="1">
      <c r="A98" s="198"/>
      <c r="B98" s="196"/>
      <c r="C98" s="196"/>
      <c r="D98" s="190"/>
      <c r="E98" s="167"/>
      <c r="F98" s="168"/>
      <c r="G98" s="168"/>
      <c r="H98" s="170"/>
      <c r="I98" s="19"/>
      <c r="J98" s="16"/>
      <c r="K98" s="17"/>
    </row>
    <row r="99" spans="1:11" s="290" customFormat="1" ht="11.25" customHeight="1">
      <c r="A99" s="199"/>
      <c r="B99" s="197"/>
      <c r="C99" s="197"/>
      <c r="D99" s="191"/>
      <c r="E99" s="172"/>
      <c r="F99" s="173"/>
      <c r="G99" s="173"/>
      <c r="H99" s="171"/>
      <c r="I99" s="19"/>
      <c r="J99" s="16"/>
      <c r="K99" s="17"/>
    </row>
    <row r="100" spans="1:11" s="290" customFormat="1" ht="11.25" customHeight="1">
      <c r="A100" s="198"/>
      <c r="B100" s="204"/>
      <c r="C100" s="208"/>
      <c r="D100" s="190"/>
      <c r="E100" s="167"/>
      <c r="F100" s="168"/>
      <c r="G100" s="168"/>
      <c r="H100" s="170"/>
      <c r="I100" s="19"/>
      <c r="J100" s="16"/>
      <c r="K100" s="17"/>
    </row>
    <row r="101" spans="1:11" s="290" customFormat="1" ht="11.25" customHeight="1">
      <c r="A101" s="199"/>
      <c r="B101" s="205"/>
      <c r="C101" s="209"/>
      <c r="D101" s="191"/>
      <c r="E101" s="172"/>
      <c r="F101" s="173"/>
      <c r="G101" s="173"/>
      <c r="H101" s="171"/>
      <c r="I101" s="19"/>
      <c r="J101" s="16"/>
      <c r="K101" s="17"/>
    </row>
    <row r="102" spans="1:11" s="290" customFormat="1" ht="11.25" customHeight="1">
      <c r="A102" s="198"/>
      <c r="B102" s="204"/>
      <c r="C102" s="208"/>
      <c r="D102" s="190"/>
      <c r="E102" s="167"/>
      <c r="F102" s="168"/>
      <c r="G102" s="168"/>
      <c r="H102" s="170"/>
      <c r="I102" s="19"/>
      <c r="J102" s="16"/>
      <c r="K102" s="17"/>
    </row>
    <row r="103" spans="1:11" s="290" customFormat="1" ht="11.25" customHeight="1">
      <c r="A103" s="199"/>
      <c r="B103" s="205"/>
      <c r="C103" s="209"/>
      <c r="D103" s="191"/>
      <c r="E103" s="172"/>
      <c r="F103" s="173"/>
      <c r="G103" s="173"/>
      <c r="H103" s="171"/>
      <c r="I103" s="19"/>
      <c r="J103" s="16"/>
      <c r="K103" s="17"/>
    </row>
    <row r="104" spans="1:11" s="290" customFormat="1" ht="11.25" customHeight="1">
      <c r="A104" s="198"/>
      <c r="B104" s="204"/>
      <c r="C104" s="208"/>
      <c r="D104" s="190"/>
      <c r="E104" s="167"/>
      <c r="F104" s="168"/>
      <c r="G104" s="168"/>
      <c r="H104" s="170"/>
      <c r="I104" s="19"/>
      <c r="J104" s="16"/>
      <c r="K104" s="17"/>
    </row>
    <row r="105" spans="1:11" s="290" customFormat="1" ht="11.25" customHeight="1">
      <c r="A105" s="199"/>
      <c r="B105" s="205"/>
      <c r="C105" s="209"/>
      <c r="D105" s="191"/>
      <c r="E105" s="172"/>
      <c r="F105" s="173"/>
      <c r="G105" s="173"/>
      <c r="H105" s="171"/>
      <c r="I105" s="19"/>
      <c r="J105" s="16"/>
      <c r="K105" s="17"/>
    </row>
    <row r="106" spans="1:11" s="263" customFormat="1" ht="11.25" customHeight="1">
      <c r="A106" s="198"/>
      <c r="B106" s="204"/>
      <c r="C106" s="208"/>
      <c r="D106" s="190"/>
      <c r="E106" s="167"/>
      <c r="F106" s="168"/>
      <c r="G106" s="168"/>
      <c r="H106" s="170"/>
      <c r="I106" s="19"/>
      <c r="J106" s="16"/>
      <c r="K106" s="17"/>
    </row>
    <row r="107" spans="1:11" s="263" customFormat="1" ht="11.25" customHeight="1">
      <c r="A107" s="199"/>
      <c r="B107" s="205"/>
      <c r="C107" s="209"/>
      <c r="D107" s="191"/>
      <c r="E107" s="172"/>
      <c r="F107" s="173"/>
      <c r="G107" s="173"/>
      <c r="H107" s="171"/>
      <c r="I107" s="19"/>
      <c r="J107" s="16"/>
      <c r="K107" s="17"/>
    </row>
    <row r="108" spans="1:11" s="263" customFormat="1" ht="11.25" customHeight="1">
      <c r="A108" s="198"/>
      <c r="B108" s="204"/>
      <c r="C108" s="190"/>
      <c r="D108" s="190"/>
      <c r="E108" s="167"/>
      <c r="F108" s="168"/>
      <c r="G108" s="168"/>
      <c r="H108" s="170"/>
      <c r="I108" s="19"/>
      <c r="J108" s="16"/>
      <c r="K108" s="17"/>
    </row>
    <row r="109" spans="1:11" s="263" customFormat="1" ht="11.25" customHeight="1">
      <c r="A109" s="199"/>
      <c r="B109" s="205"/>
      <c r="C109" s="191"/>
      <c r="D109" s="191"/>
      <c r="E109" s="172"/>
      <c r="F109" s="173"/>
      <c r="G109" s="173"/>
      <c r="H109" s="171"/>
      <c r="I109" s="19"/>
      <c r="J109" s="16"/>
      <c r="K109" s="17"/>
    </row>
    <row r="110" spans="1:11" s="290" customFormat="1" ht="11.25" customHeight="1">
      <c r="A110" s="198"/>
      <c r="B110" s="204"/>
      <c r="C110" s="208"/>
      <c r="D110" s="190"/>
      <c r="E110" s="167"/>
      <c r="F110" s="168"/>
      <c r="G110" s="168"/>
      <c r="H110" s="170"/>
      <c r="I110" s="19"/>
      <c r="J110" s="16"/>
      <c r="K110" s="17"/>
    </row>
    <row r="111" spans="1:11" s="290" customFormat="1" ht="11.25" customHeight="1">
      <c r="A111" s="199"/>
      <c r="B111" s="205"/>
      <c r="C111" s="209"/>
      <c r="D111" s="191"/>
      <c r="E111" s="172"/>
      <c r="F111" s="173"/>
      <c r="G111" s="173"/>
      <c r="H111" s="171"/>
      <c r="I111" s="19"/>
      <c r="J111" s="16"/>
      <c r="K111" s="17"/>
    </row>
    <row r="112" spans="1:11" s="290" customFormat="1" ht="11.25" customHeight="1">
      <c r="A112" s="198"/>
      <c r="B112" s="204"/>
      <c r="C112" s="190"/>
      <c r="D112" s="190"/>
      <c r="E112" s="167"/>
      <c r="F112" s="168"/>
      <c r="G112" s="168"/>
      <c r="H112" s="170"/>
      <c r="I112" s="19"/>
      <c r="J112" s="16"/>
      <c r="K112" s="17"/>
    </row>
    <row r="113" spans="1:11" s="290" customFormat="1" ht="11.25" customHeight="1">
      <c r="A113" s="199"/>
      <c r="B113" s="205"/>
      <c r="C113" s="191"/>
      <c r="D113" s="191"/>
      <c r="E113" s="172"/>
      <c r="F113" s="173"/>
      <c r="G113" s="173"/>
      <c r="H113" s="171"/>
      <c r="I113" s="19"/>
      <c r="J113" s="16"/>
      <c r="K113" s="17"/>
    </row>
    <row r="114" spans="1:11" s="290" customFormat="1" ht="11.25" customHeight="1">
      <c r="A114" s="198"/>
      <c r="B114" s="204"/>
      <c r="C114" s="190"/>
      <c r="D114" s="190"/>
      <c r="E114" s="167"/>
      <c r="F114" s="168"/>
      <c r="G114" s="168"/>
      <c r="H114" s="170"/>
      <c r="I114" s="19"/>
      <c r="J114" s="16"/>
      <c r="K114" s="17"/>
    </row>
    <row r="115" spans="1:11" s="290" customFormat="1" ht="11.25" customHeight="1">
      <c r="A115" s="199"/>
      <c r="B115" s="205"/>
      <c r="C115" s="191"/>
      <c r="D115" s="191"/>
      <c r="E115" s="172"/>
      <c r="F115" s="173"/>
      <c r="G115" s="173"/>
      <c r="H115" s="171"/>
      <c r="I115" s="19"/>
      <c r="J115" s="16"/>
      <c r="K115" s="17"/>
    </row>
    <row r="116" spans="1:11" s="290" customFormat="1" ht="11.25" customHeight="1">
      <c r="A116" s="198"/>
      <c r="B116" s="196"/>
      <c r="C116" s="196"/>
      <c r="D116" s="192"/>
      <c r="E116" s="167"/>
      <c r="F116" s="168"/>
      <c r="G116" s="168"/>
      <c r="H116" s="170"/>
      <c r="I116" s="19"/>
      <c r="J116" s="16"/>
      <c r="K116" s="17"/>
    </row>
    <row r="117" spans="1:11" s="290" customFormat="1" ht="11.25" customHeight="1">
      <c r="A117" s="199"/>
      <c r="B117" s="197"/>
      <c r="C117" s="197"/>
      <c r="D117" s="197"/>
      <c r="E117" s="172"/>
      <c r="F117" s="173"/>
      <c r="G117" s="173"/>
      <c r="H117" s="171"/>
      <c r="I117" s="19"/>
      <c r="J117" s="16"/>
      <c r="K117" s="17"/>
    </row>
    <row r="118" spans="1:11" s="290" customFormat="1" ht="11.25" customHeight="1">
      <c r="A118" s="198"/>
      <c r="B118" s="204"/>
      <c r="C118" s="190"/>
      <c r="D118" s="190"/>
      <c r="E118" s="167"/>
      <c r="F118" s="168"/>
      <c r="G118" s="168"/>
      <c r="H118" s="170"/>
      <c r="I118" s="19"/>
      <c r="J118" s="16"/>
      <c r="K118" s="17"/>
    </row>
    <row r="119" spans="1:11" s="290" customFormat="1" ht="11.25" customHeight="1">
      <c r="A119" s="199"/>
      <c r="B119" s="205"/>
      <c r="C119" s="191"/>
      <c r="D119" s="191"/>
      <c r="E119" s="172"/>
      <c r="F119" s="173"/>
      <c r="G119" s="173"/>
      <c r="H119" s="171"/>
      <c r="I119" s="19"/>
      <c r="J119" s="16"/>
      <c r="K119" s="17"/>
    </row>
    <row r="120" spans="1:11" s="290" customFormat="1" ht="11.25" customHeight="1">
      <c r="A120" s="198"/>
      <c r="B120" s="204"/>
      <c r="C120" s="190"/>
      <c r="D120" s="190"/>
      <c r="E120" s="167"/>
      <c r="F120" s="168"/>
      <c r="G120" s="168"/>
      <c r="H120" s="170"/>
      <c r="I120" s="19"/>
      <c r="J120" s="16"/>
      <c r="K120" s="17"/>
    </row>
    <row r="121" spans="1:11" s="290" customFormat="1" ht="11.25" customHeight="1">
      <c r="A121" s="199"/>
      <c r="B121" s="205"/>
      <c r="C121" s="191"/>
      <c r="D121" s="191"/>
      <c r="E121" s="172"/>
      <c r="F121" s="173"/>
      <c r="G121" s="173"/>
      <c r="H121" s="171"/>
      <c r="I121" s="19"/>
      <c r="J121" s="16"/>
      <c r="K121" s="17"/>
    </row>
    <row r="122" spans="1:11" s="290" customFormat="1" ht="11.25" customHeight="1">
      <c r="A122" s="198"/>
      <c r="B122" s="204"/>
      <c r="C122" s="190"/>
      <c r="D122" s="190"/>
      <c r="E122" s="167"/>
      <c r="F122" s="168"/>
      <c r="G122" s="168"/>
      <c r="H122" s="170"/>
      <c r="I122" s="19"/>
      <c r="J122" s="16"/>
      <c r="K122" s="17"/>
    </row>
    <row r="123" spans="1:11" s="290" customFormat="1" ht="11.25" customHeight="1">
      <c r="A123" s="199"/>
      <c r="B123" s="205"/>
      <c r="C123" s="191"/>
      <c r="D123" s="191"/>
      <c r="E123" s="172"/>
      <c r="F123" s="173"/>
      <c r="G123" s="173"/>
      <c r="H123" s="171"/>
      <c r="I123" s="19"/>
      <c r="J123" s="16"/>
      <c r="K123" s="17"/>
    </row>
    <row r="124" spans="1:11" s="290" customFormat="1" ht="11.25" customHeight="1">
      <c r="A124" s="198"/>
      <c r="B124" s="204"/>
      <c r="C124" s="190"/>
      <c r="D124" s="190"/>
      <c r="E124" s="167"/>
      <c r="F124" s="168"/>
      <c r="G124" s="168"/>
      <c r="H124" s="170"/>
      <c r="I124" s="19"/>
      <c r="J124" s="16"/>
      <c r="K124" s="17"/>
    </row>
    <row r="125" spans="1:11" s="290" customFormat="1" ht="11.25" customHeight="1">
      <c r="A125" s="199"/>
      <c r="B125" s="205"/>
      <c r="C125" s="191"/>
      <c r="D125" s="191"/>
      <c r="E125" s="172"/>
      <c r="F125" s="173"/>
      <c r="G125" s="173"/>
      <c r="H125" s="171"/>
      <c r="I125" s="19"/>
      <c r="J125" s="16"/>
      <c r="K125" s="17"/>
    </row>
    <row r="126" spans="1:11" s="290" customFormat="1" ht="11.25" customHeight="1">
      <c r="A126" s="198"/>
      <c r="B126" s="204"/>
      <c r="C126" s="190"/>
      <c r="D126" s="190"/>
      <c r="E126" s="167"/>
      <c r="F126" s="168"/>
      <c r="G126" s="168"/>
      <c r="H126" s="170"/>
      <c r="I126" s="19"/>
      <c r="J126" s="16"/>
      <c r="K126" s="17"/>
    </row>
    <row r="127" spans="1:11" s="290" customFormat="1" ht="11.25" customHeight="1">
      <c r="A127" s="199"/>
      <c r="B127" s="205"/>
      <c r="C127" s="191"/>
      <c r="D127" s="191"/>
      <c r="E127" s="172"/>
      <c r="F127" s="173"/>
      <c r="G127" s="173"/>
      <c r="H127" s="171"/>
      <c r="I127" s="19"/>
      <c r="J127" s="16"/>
      <c r="K127" s="17"/>
    </row>
    <row r="128" spans="1:11" s="290" customFormat="1" ht="11.25" customHeight="1">
      <c r="A128" s="198"/>
      <c r="B128" s="204"/>
      <c r="C128" s="190"/>
      <c r="D128" s="190"/>
      <c r="E128" s="167"/>
      <c r="F128" s="168"/>
      <c r="G128" s="168"/>
      <c r="H128" s="170"/>
      <c r="I128" s="19"/>
      <c r="J128" s="16"/>
      <c r="K128" s="17"/>
    </row>
    <row r="129" spans="1:11" s="290" customFormat="1" ht="11.25" customHeight="1">
      <c r="A129" s="199"/>
      <c r="B129" s="205"/>
      <c r="C129" s="191"/>
      <c r="D129" s="191"/>
      <c r="E129" s="172"/>
      <c r="F129" s="173"/>
      <c r="G129" s="173"/>
      <c r="H129" s="171"/>
      <c r="I129" s="19"/>
      <c r="J129" s="16"/>
      <c r="K129" s="17"/>
    </row>
    <row r="130" spans="1:11" s="290" customFormat="1" ht="11.25" customHeight="1">
      <c r="A130" s="198"/>
      <c r="B130" s="204"/>
      <c r="C130" s="190"/>
      <c r="D130" s="190"/>
      <c r="E130" s="167"/>
      <c r="F130" s="168"/>
      <c r="G130" s="168"/>
      <c r="H130" s="170"/>
      <c r="I130" s="19"/>
      <c r="J130" s="16"/>
      <c r="K130" s="17"/>
    </row>
    <row r="131" spans="1:11" s="290" customFormat="1" ht="11.25" customHeight="1">
      <c r="A131" s="199"/>
      <c r="B131" s="205"/>
      <c r="C131" s="191"/>
      <c r="D131" s="191"/>
      <c r="E131" s="172"/>
      <c r="F131" s="173"/>
      <c r="G131" s="173"/>
      <c r="H131" s="171"/>
      <c r="I131" s="19"/>
      <c r="J131" s="16"/>
      <c r="K131" s="17"/>
    </row>
    <row r="132" spans="1:11" s="290" customFormat="1" ht="11.25" customHeight="1">
      <c r="A132" s="198"/>
      <c r="B132" s="204"/>
      <c r="C132" s="190"/>
      <c r="D132" s="190"/>
      <c r="E132" s="167"/>
      <c r="F132" s="168"/>
      <c r="G132" s="168"/>
      <c r="H132" s="170"/>
      <c r="I132" s="19"/>
      <c r="J132" s="16"/>
      <c r="K132" s="17"/>
    </row>
    <row r="133" spans="1:11" s="290" customFormat="1" ht="11.25" customHeight="1">
      <c r="A133" s="199"/>
      <c r="B133" s="205"/>
      <c r="C133" s="191"/>
      <c r="D133" s="191"/>
      <c r="E133" s="172"/>
      <c r="F133" s="173"/>
      <c r="G133" s="173"/>
      <c r="H133" s="171"/>
      <c r="I133" s="19"/>
      <c r="J133" s="16"/>
      <c r="K133" s="17"/>
    </row>
    <row r="134" spans="1:11" s="263" customFormat="1" ht="11.25" customHeight="1">
      <c r="A134" s="198"/>
      <c r="B134" s="204"/>
      <c r="C134" s="190"/>
      <c r="D134" s="190"/>
      <c r="E134" s="167"/>
      <c r="F134" s="168"/>
      <c r="G134" s="168"/>
      <c r="H134" s="170"/>
      <c r="I134" s="19"/>
      <c r="J134" s="16"/>
      <c r="K134" s="17"/>
    </row>
    <row r="135" spans="1:11" s="263" customFormat="1" ht="11.25" customHeight="1">
      <c r="A135" s="199"/>
      <c r="B135" s="205"/>
      <c r="C135" s="191"/>
      <c r="D135" s="191"/>
      <c r="E135" s="172"/>
      <c r="F135" s="173"/>
      <c r="G135" s="173"/>
      <c r="H135" s="171"/>
      <c r="I135" s="19"/>
      <c r="J135" s="16"/>
      <c r="K135" s="17"/>
    </row>
    <row r="136" spans="1:11" s="263" customFormat="1" ht="11.25" customHeight="1">
      <c r="A136" s="198"/>
      <c r="B136" s="204"/>
      <c r="C136" s="190"/>
      <c r="D136" s="190"/>
      <c r="E136" s="167"/>
      <c r="F136" s="168"/>
      <c r="G136" s="168"/>
      <c r="H136" s="170"/>
      <c r="I136" s="19"/>
      <c r="J136" s="16"/>
      <c r="K136" s="17"/>
    </row>
    <row r="137" spans="1:11" s="263" customFormat="1" ht="11.25" customHeight="1">
      <c r="A137" s="199"/>
      <c r="B137" s="205"/>
      <c r="C137" s="191"/>
      <c r="D137" s="191"/>
      <c r="E137" s="172"/>
      <c r="F137" s="173"/>
      <c r="G137" s="173"/>
      <c r="H137" s="171"/>
      <c r="I137" s="19"/>
      <c r="J137" s="16"/>
      <c r="K137" s="17"/>
    </row>
    <row r="138" spans="1:11" s="263" customFormat="1" ht="11.25" customHeight="1">
      <c r="A138" s="198"/>
      <c r="B138" s="204"/>
      <c r="C138" s="190"/>
      <c r="D138" s="190"/>
      <c r="E138" s="167"/>
      <c r="F138" s="168"/>
      <c r="G138" s="168"/>
      <c r="H138" s="170"/>
      <c r="I138" s="19"/>
      <c r="J138" s="16"/>
      <c r="K138" s="17"/>
    </row>
    <row r="139" spans="1:11" s="263" customFormat="1" ht="11.25" customHeight="1">
      <c r="A139" s="199"/>
      <c r="B139" s="205"/>
      <c r="C139" s="191"/>
      <c r="D139" s="191"/>
      <c r="E139" s="172"/>
      <c r="F139" s="173"/>
      <c r="G139" s="173"/>
      <c r="H139" s="171"/>
      <c r="I139" s="19"/>
      <c r="J139" s="16"/>
      <c r="K139" s="17"/>
    </row>
    <row r="140" spans="1:11" s="263" customFormat="1" ht="11.25" customHeight="1">
      <c r="A140" s="198"/>
      <c r="B140" s="204"/>
      <c r="C140" s="190"/>
      <c r="D140" s="190"/>
      <c r="E140" s="167"/>
      <c r="F140" s="168"/>
      <c r="G140" s="168"/>
      <c r="H140" s="170"/>
      <c r="I140" s="19"/>
      <c r="J140" s="16"/>
      <c r="K140" s="17"/>
    </row>
    <row r="141" spans="1:11" s="263" customFormat="1" ht="11.25" customHeight="1">
      <c r="A141" s="199"/>
      <c r="B141" s="205"/>
      <c r="C141" s="191"/>
      <c r="D141" s="191"/>
      <c r="E141" s="172"/>
      <c r="F141" s="173"/>
      <c r="G141" s="173"/>
      <c r="H141" s="171"/>
      <c r="I141" s="19"/>
      <c r="J141" s="16"/>
      <c r="K141" s="17"/>
    </row>
    <row r="142" spans="1:11" s="263" customFormat="1" ht="11.25" customHeight="1">
      <c r="A142" s="198"/>
      <c r="B142" s="204"/>
      <c r="C142" s="190"/>
      <c r="D142" s="190"/>
      <c r="E142" s="167"/>
      <c r="F142" s="168"/>
      <c r="G142" s="168"/>
      <c r="H142" s="170"/>
      <c r="I142" s="19"/>
      <c r="J142" s="16"/>
      <c r="K142" s="17"/>
    </row>
    <row r="143" spans="1:11" s="263" customFormat="1" ht="11.25" customHeight="1">
      <c r="A143" s="199"/>
      <c r="B143" s="205"/>
      <c r="C143" s="191"/>
      <c r="D143" s="191"/>
      <c r="E143" s="172"/>
      <c r="F143" s="173"/>
      <c r="G143" s="173"/>
      <c r="H143" s="171"/>
      <c r="I143" s="19"/>
      <c r="J143" s="16"/>
      <c r="K143" s="17"/>
    </row>
    <row r="144" spans="1:11" s="263" customFormat="1" ht="11.25" customHeight="1">
      <c r="A144" s="198"/>
      <c r="B144" s="204"/>
      <c r="C144" s="190"/>
      <c r="D144" s="190"/>
      <c r="E144" s="167"/>
      <c r="F144" s="168"/>
      <c r="G144" s="168"/>
      <c r="H144" s="170"/>
      <c r="I144" s="19"/>
      <c r="J144" s="16"/>
      <c r="K144" s="17"/>
    </row>
    <row r="145" spans="1:15" s="263" customFormat="1" ht="11.25" customHeight="1">
      <c r="A145" s="199"/>
      <c r="B145" s="205"/>
      <c r="C145" s="191"/>
      <c r="D145" s="191"/>
      <c r="E145" s="172"/>
      <c r="F145" s="173"/>
      <c r="G145" s="173"/>
      <c r="H145" s="171"/>
      <c r="I145" s="19"/>
      <c r="J145" s="16"/>
      <c r="K145" s="17"/>
    </row>
    <row r="146" spans="1:15" s="263" customFormat="1" ht="11.25" customHeight="1">
      <c r="A146" s="198"/>
      <c r="B146" s="204"/>
      <c r="C146" s="190"/>
      <c r="D146" s="190"/>
      <c r="E146" s="167"/>
      <c r="F146" s="168"/>
      <c r="G146" s="168"/>
      <c r="H146" s="170"/>
      <c r="I146" s="19"/>
      <c r="J146" s="16"/>
      <c r="K146" s="17"/>
    </row>
    <row r="147" spans="1:15" s="263" customFormat="1" ht="11.25" customHeight="1">
      <c r="A147" s="199"/>
      <c r="B147" s="205"/>
      <c r="C147" s="191"/>
      <c r="D147" s="191"/>
      <c r="E147" s="172"/>
      <c r="F147" s="173"/>
      <c r="G147" s="173"/>
      <c r="H147" s="171"/>
      <c r="I147" s="19"/>
      <c r="J147" s="16"/>
      <c r="K147" s="17"/>
    </row>
    <row r="148" spans="1:15" s="263" customFormat="1" ht="11.25" customHeight="1">
      <c r="A148" s="198"/>
      <c r="B148" s="204"/>
      <c r="C148" s="190"/>
      <c r="D148" s="190"/>
      <c r="E148" s="167"/>
      <c r="F148" s="168"/>
      <c r="G148" s="168"/>
      <c r="H148" s="170"/>
      <c r="I148" s="19"/>
      <c r="J148" s="16"/>
      <c r="K148" s="17"/>
    </row>
    <row r="149" spans="1:15" s="263" customFormat="1" ht="11.25" customHeight="1">
      <c r="A149" s="199"/>
      <c r="B149" s="205"/>
      <c r="C149" s="191"/>
      <c r="D149" s="191"/>
      <c r="E149" s="172"/>
      <c r="F149" s="173"/>
      <c r="G149" s="173"/>
      <c r="H149" s="171"/>
      <c r="I149" s="19"/>
      <c r="J149" s="16"/>
      <c r="K149" s="17"/>
    </row>
    <row r="150" spans="1:15" s="263" customFormat="1" ht="11.25" customHeight="1">
      <c r="A150" s="192"/>
      <c r="B150" s="204" t="s">
        <v>191</v>
      </c>
      <c r="C150" s="192"/>
      <c r="D150" s="192"/>
      <c r="E150" s="167"/>
      <c r="F150" s="168"/>
      <c r="G150" s="206"/>
      <c r="H150" s="170"/>
      <c r="I150" s="136"/>
      <c r="J150" s="16"/>
      <c r="K150" s="20"/>
    </row>
    <row r="151" spans="1:15" s="263" customFormat="1" ht="11.25" customHeight="1">
      <c r="A151" s="193"/>
      <c r="B151" s="205"/>
      <c r="C151" s="193"/>
      <c r="D151" s="193"/>
      <c r="E151" s="172"/>
      <c r="F151" s="173"/>
      <c r="G151" s="210"/>
      <c r="H151" s="171"/>
      <c r="I151" s="21"/>
      <c r="J151" s="172"/>
      <c r="K151" s="169"/>
      <c r="M151" s="330"/>
    </row>
    <row r="152" spans="1:15" s="290" customFormat="1" ht="23.15" customHeight="1">
      <c r="A152" s="203"/>
      <c r="B152" s="331"/>
      <c r="C152" s="331"/>
      <c r="D152" s="331"/>
      <c r="E152" s="331"/>
      <c r="F152" s="332"/>
      <c r="G152" s="332"/>
      <c r="H152" s="332"/>
      <c r="I152" s="19"/>
      <c r="J152" s="19"/>
      <c r="K152" s="143"/>
    </row>
    <row r="153" spans="1:15" s="290" customFormat="1" ht="23.15" customHeight="1">
      <c r="A153" s="10" t="s">
        <v>18</v>
      </c>
      <c r="B153" s="10" t="s">
        <v>24</v>
      </c>
      <c r="C153" s="10" t="s">
        <v>25</v>
      </c>
      <c r="D153" s="11" t="s">
        <v>26</v>
      </c>
      <c r="E153" s="10" t="s">
        <v>23</v>
      </c>
      <c r="F153" s="12" t="s">
        <v>20</v>
      </c>
      <c r="G153" s="12" t="s">
        <v>27</v>
      </c>
      <c r="H153" s="11" t="s">
        <v>28</v>
      </c>
      <c r="I153" s="13"/>
      <c r="J153" s="10" t="s">
        <v>173</v>
      </c>
      <c r="K153" s="12" t="s">
        <v>174</v>
      </c>
      <c r="O153" s="263"/>
    </row>
    <row r="154" spans="1:15" s="290" customFormat="1" ht="11.25" customHeight="1">
      <c r="A154" s="192" t="s">
        <v>349</v>
      </c>
      <c r="B154" s="196" t="s">
        <v>189</v>
      </c>
      <c r="C154" s="190"/>
      <c r="D154" s="190"/>
      <c r="E154" s="167"/>
      <c r="F154" s="168"/>
      <c r="G154" s="168"/>
      <c r="H154" s="170"/>
      <c r="I154" s="19"/>
      <c r="J154" s="16"/>
      <c r="K154" s="17"/>
    </row>
    <row r="155" spans="1:15" s="290" customFormat="1" ht="11.25" customHeight="1">
      <c r="A155" s="207"/>
      <c r="B155" s="211"/>
      <c r="C155" s="191"/>
      <c r="D155" s="191"/>
      <c r="E155" s="172"/>
      <c r="F155" s="173"/>
      <c r="G155" s="173"/>
      <c r="H155" s="171"/>
      <c r="I155" s="19"/>
      <c r="J155" s="16"/>
      <c r="K155" s="17"/>
    </row>
    <row r="156" spans="1:15" s="290" customFormat="1" ht="11.25" customHeight="1">
      <c r="A156" s="192"/>
      <c r="B156" s="204"/>
      <c r="C156" s="190"/>
      <c r="D156" s="190"/>
      <c r="E156" s="167"/>
      <c r="F156" s="168"/>
      <c r="G156" s="168"/>
      <c r="H156" s="170"/>
      <c r="I156" s="19"/>
      <c r="J156" s="16"/>
      <c r="K156" s="17"/>
    </row>
    <row r="157" spans="1:15" s="290" customFormat="1" ht="11.25" customHeight="1">
      <c r="A157" s="193"/>
      <c r="B157" s="205"/>
      <c r="C157" s="191"/>
      <c r="D157" s="191"/>
      <c r="E157" s="172"/>
      <c r="F157" s="173"/>
      <c r="G157" s="173"/>
      <c r="H157" s="171"/>
      <c r="I157" s="19"/>
      <c r="J157" s="16"/>
      <c r="K157" s="17"/>
    </row>
    <row r="158" spans="1:15" s="290" customFormat="1" ht="11.25" customHeight="1">
      <c r="A158" s="192">
        <v>1</v>
      </c>
      <c r="B158" s="196" t="s">
        <v>344</v>
      </c>
      <c r="C158" s="192"/>
      <c r="D158" s="190" t="s">
        <v>31</v>
      </c>
      <c r="E158" s="198">
        <v>1</v>
      </c>
      <c r="F158" s="200"/>
      <c r="G158" s="202"/>
      <c r="H158" s="170"/>
      <c r="I158" s="19"/>
      <c r="J158" s="16"/>
      <c r="K158" s="17"/>
    </row>
    <row r="159" spans="1:15" s="290" customFormat="1" ht="11.25" customHeight="1">
      <c r="A159" s="193"/>
      <c r="B159" s="197"/>
      <c r="C159" s="193"/>
      <c r="D159" s="191"/>
      <c r="E159" s="199"/>
      <c r="F159" s="201"/>
      <c r="G159" s="303"/>
      <c r="H159" s="171"/>
      <c r="I159" s="19"/>
      <c r="J159" s="16"/>
      <c r="K159" s="17"/>
    </row>
    <row r="160" spans="1:15" s="290" customFormat="1" ht="11.25" customHeight="1">
      <c r="A160" s="192"/>
      <c r="B160" s="194"/>
      <c r="C160" s="192"/>
      <c r="D160" s="190"/>
      <c r="E160" s="167"/>
      <c r="F160" s="168"/>
      <c r="G160" s="168"/>
      <c r="H160" s="170"/>
      <c r="I160" s="19"/>
      <c r="J160" s="16"/>
      <c r="K160" s="17"/>
    </row>
    <row r="161" spans="1:11" s="290" customFormat="1" ht="11.25" customHeight="1">
      <c r="A161" s="193"/>
      <c r="B161" s="195"/>
      <c r="C161" s="193"/>
      <c r="D161" s="191"/>
      <c r="E161" s="172"/>
      <c r="F161" s="173"/>
      <c r="G161" s="173"/>
      <c r="H161" s="171"/>
      <c r="I161" s="19"/>
      <c r="J161" s="16"/>
      <c r="K161" s="17"/>
    </row>
    <row r="162" spans="1:11" s="290" customFormat="1" ht="11.25" customHeight="1">
      <c r="A162" s="198"/>
      <c r="B162" s="204"/>
      <c r="C162" s="192"/>
      <c r="D162" s="190"/>
      <c r="E162" s="167"/>
      <c r="F162" s="168"/>
      <c r="G162" s="168"/>
      <c r="H162" s="170"/>
      <c r="I162" s="19"/>
      <c r="J162" s="16"/>
      <c r="K162" s="17"/>
    </row>
    <row r="163" spans="1:11" s="290" customFormat="1" ht="11.25" customHeight="1">
      <c r="A163" s="199"/>
      <c r="B163" s="205"/>
      <c r="C163" s="193"/>
      <c r="D163" s="191"/>
      <c r="E163" s="172"/>
      <c r="F163" s="173"/>
      <c r="G163" s="173"/>
      <c r="H163" s="171"/>
      <c r="I163" s="19"/>
      <c r="J163" s="16"/>
      <c r="K163" s="17"/>
    </row>
    <row r="164" spans="1:11" s="290" customFormat="1" ht="11.25" customHeight="1">
      <c r="A164" s="198"/>
      <c r="B164" s="204"/>
      <c r="C164" s="192"/>
      <c r="D164" s="190"/>
      <c r="E164" s="167"/>
      <c r="F164" s="168"/>
      <c r="G164" s="168"/>
      <c r="H164" s="170"/>
      <c r="I164" s="19"/>
      <c r="J164" s="16"/>
      <c r="K164" s="17"/>
    </row>
    <row r="165" spans="1:11" s="290" customFormat="1" ht="11.25" customHeight="1">
      <c r="A165" s="199"/>
      <c r="B165" s="205"/>
      <c r="C165" s="193"/>
      <c r="D165" s="191"/>
      <c r="E165" s="172"/>
      <c r="F165" s="173"/>
      <c r="G165" s="173"/>
      <c r="H165" s="171"/>
      <c r="I165" s="19"/>
      <c r="J165" s="16"/>
      <c r="K165" s="17"/>
    </row>
    <row r="166" spans="1:11" s="290" customFormat="1" ht="11.25" customHeight="1">
      <c r="A166" s="198"/>
      <c r="B166" s="204"/>
      <c r="C166" s="196"/>
      <c r="D166" s="190"/>
      <c r="E166" s="167"/>
      <c r="F166" s="168"/>
      <c r="G166" s="168"/>
      <c r="H166" s="170"/>
      <c r="I166" s="19"/>
      <c r="J166" s="16"/>
      <c r="K166" s="17"/>
    </row>
    <row r="167" spans="1:11" s="290" customFormat="1" ht="11.25" customHeight="1">
      <c r="A167" s="199"/>
      <c r="B167" s="205"/>
      <c r="C167" s="197"/>
      <c r="D167" s="191"/>
      <c r="E167" s="172"/>
      <c r="F167" s="173"/>
      <c r="G167" s="173"/>
      <c r="H167" s="171"/>
      <c r="I167" s="19"/>
      <c r="J167" s="16"/>
      <c r="K167" s="17"/>
    </row>
    <row r="168" spans="1:11" s="290" customFormat="1" ht="11.25" customHeight="1">
      <c r="A168" s="198"/>
      <c r="B168" s="204"/>
      <c r="C168" s="208"/>
      <c r="D168" s="190"/>
      <c r="E168" s="167"/>
      <c r="F168" s="168"/>
      <c r="G168" s="168"/>
      <c r="H168" s="170"/>
      <c r="I168" s="19"/>
      <c r="J168" s="16"/>
      <c r="K168" s="17"/>
    </row>
    <row r="169" spans="1:11" s="290" customFormat="1" ht="11.25" customHeight="1">
      <c r="A169" s="199"/>
      <c r="B169" s="205"/>
      <c r="C169" s="209"/>
      <c r="D169" s="191"/>
      <c r="E169" s="172"/>
      <c r="F169" s="173"/>
      <c r="G169" s="173"/>
      <c r="H169" s="171"/>
      <c r="I169" s="19"/>
      <c r="J169" s="16"/>
      <c r="K169" s="17"/>
    </row>
    <row r="170" spans="1:11" s="290" customFormat="1" ht="11.25" customHeight="1">
      <c r="A170" s="198"/>
      <c r="B170" s="196"/>
      <c r="C170" s="196"/>
      <c r="D170" s="190"/>
      <c r="E170" s="167"/>
      <c r="F170" s="168"/>
      <c r="G170" s="168"/>
      <c r="H170" s="170"/>
      <c r="I170" s="19"/>
      <c r="J170" s="16"/>
      <c r="K170" s="17"/>
    </row>
    <row r="171" spans="1:11" s="290" customFormat="1" ht="11.25" customHeight="1">
      <c r="A171" s="199"/>
      <c r="B171" s="197"/>
      <c r="C171" s="197"/>
      <c r="D171" s="191"/>
      <c r="E171" s="172"/>
      <c r="F171" s="173"/>
      <c r="G171" s="173"/>
      <c r="H171" s="171"/>
      <c r="I171" s="19"/>
      <c r="J171" s="16"/>
      <c r="K171" s="17"/>
    </row>
    <row r="172" spans="1:11" s="290" customFormat="1" ht="11.25" customHeight="1">
      <c r="A172" s="198"/>
      <c r="B172" s="196"/>
      <c r="C172" s="208"/>
      <c r="D172" s="190"/>
      <c r="E172" s="167"/>
      <c r="F172" s="168"/>
      <c r="G172" s="168"/>
      <c r="H172" s="170"/>
      <c r="I172" s="19"/>
      <c r="J172" s="16"/>
      <c r="K172" s="17"/>
    </row>
    <row r="173" spans="1:11" s="290" customFormat="1" ht="11.25" customHeight="1">
      <c r="A173" s="199"/>
      <c r="B173" s="197"/>
      <c r="C173" s="209"/>
      <c r="D173" s="191"/>
      <c r="E173" s="172"/>
      <c r="F173" s="173"/>
      <c r="G173" s="173"/>
      <c r="H173" s="171"/>
      <c r="I173" s="19"/>
      <c r="J173" s="16"/>
      <c r="K173" s="17"/>
    </row>
    <row r="174" spans="1:11" s="290" customFormat="1" ht="11.25" customHeight="1">
      <c r="A174" s="198"/>
      <c r="B174" s="196"/>
      <c r="C174" s="196"/>
      <c r="D174" s="190"/>
      <c r="E174" s="167"/>
      <c r="F174" s="168"/>
      <c r="G174" s="168"/>
      <c r="H174" s="170"/>
      <c r="I174" s="19"/>
      <c r="J174" s="16"/>
      <c r="K174" s="17"/>
    </row>
    <row r="175" spans="1:11" s="290" customFormat="1" ht="11.25" customHeight="1">
      <c r="A175" s="199"/>
      <c r="B175" s="197"/>
      <c r="C175" s="197"/>
      <c r="D175" s="191"/>
      <c r="E175" s="172"/>
      <c r="F175" s="173"/>
      <c r="G175" s="173"/>
      <c r="H175" s="171"/>
      <c r="I175" s="19"/>
      <c r="J175" s="16"/>
      <c r="K175" s="17"/>
    </row>
    <row r="176" spans="1:11" s="290" customFormat="1" ht="11.25" customHeight="1">
      <c r="A176" s="198"/>
      <c r="B176" s="204"/>
      <c r="C176" s="208"/>
      <c r="D176" s="190"/>
      <c r="E176" s="167"/>
      <c r="F176" s="168"/>
      <c r="G176" s="168"/>
      <c r="H176" s="170"/>
      <c r="I176" s="19"/>
      <c r="J176" s="16"/>
      <c r="K176" s="17"/>
    </row>
    <row r="177" spans="1:11" s="290" customFormat="1" ht="11.25" customHeight="1">
      <c r="A177" s="199"/>
      <c r="B177" s="205"/>
      <c r="C177" s="209"/>
      <c r="D177" s="191"/>
      <c r="E177" s="172"/>
      <c r="F177" s="173"/>
      <c r="G177" s="173"/>
      <c r="H177" s="171"/>
      <c r="I177" s="19"/>
      <c r="J177" s="16"/>
      <c r="K177" s="17"/>
    </row>
    <row r="178" spans="1:11" s="290" customFormat="1" ht="11.25" customHeight="1">
      <c r="A178" s="198"/>
      <c r="B178" s="204"/>
      <c r="C178" s="208"/>
      <c r="D178" s="190"/>
      <c r="E178" s="167"/>
      <c r="F178" s="168"/>
      <c r="G178" s="168"/>
      <c r="H178" s="170"/>
      <c r="I178" s="19"/>
      <c r="J178" s="16"/>
      <c r="K178" s="17"/>
    </row>
    <row r="179" spans="1:11" s="290" customFormat="1" ht="11.25" customHeight="1">
      <c r="A179" s="199"/>
      <c r="B179" s="205"/>
      <c r="C179" s="209"/>
      <c r="D179" s="191"/>
      <c r="E179" s="172"/>
      <c r="F179" s="173"/>
      <c r="G179" s="173"/>
      <c r="H179" s="171"/>
      <c r="I179" s="19"/>
      <c r="J179" s="16"/>
      <c r="K179" s="17"/>
    </row>
    <row r="180" spans="1:11" s="290" customFormat="1" ht="11.25" customHeight="1">
      <c r="A180" s="198"/>
      <c r="B180" s="204"/>
      <c r="C180" s="208"/>
      <c r="D180" s="190"/>
      <c r="E180" s="167"/>
      <c r="F180" s="168"/>
      <c r="G180" s="168"/>
      <c r="H180" s="170"/>
      <c r="I180" s="19"/>
      <c r="J180" s="16"/>
      <c r="K180" s="17"/>
    </row>
    <row r="181" spans="1:11" s="290" customFormat="1" ht="11.25" customHeight="1">
      <c r="A181" s="199"/>
      <c r="B181" s="205"/>
      <c r="C181" s="209"/>
      <c r="D181" s="191"/>
      <c r="E181" s="172"/>
      <c r="F181" s="173"/>
      <c r="G181" s="173"/>
      <c r="H181" s="171"/>
      <c r="I181" s="19"/>
      <c r="J181" s="16"/>
      <c r="K181" s="17"/>
    </row>
    <row r="182" spans="1:11" s="263" customFormat="1" ht="11.25" customHeight="1">
      <c r="A182" s="198"/>
      <c r="B182" s="204"/>
      <c r="C182" s="208"/>
      <c r="D182" s="190"/>
      <c r="E182" s="167"/>
      <c r="F182" s="168"/>
      <c r="G182" s="168"/>
      <c r="H182" s="170"/>
      <c r="I182" s="19"/>
      <c r="J182" s="16"/>
      <c r="K182" s="17"/>
    </row>
    <row r="183" spans="1:11" s="263" customFormat="1" ht="11.25" customHeight="1">
      <c r="A183" s="199"/>
      <c r="B183" s="205"/>
      <c r="C183" s="209"/>
      <c r="D183" s="191"/>
      <c r="E183" s="172"/>
      <c r="F183" s="173"/>
      <c r="G183" s="173"/>
      <c r="H183" s="171"/>
      <c r="I183" s="19"/>
      <c r="J183" s="16"/>
      <c r="K183" s="17"/>
    </row>
    <row r="184" spans="1:11" s="263" customFormat="1" ht="11.25" customHeight="1">
      <c r="A184" s="198"/>
      <c r="B184" s="204"/>
      <c r="C184" s="190"/>
      <c r="D184" s="190"/>
      <c r="E184" s="167"/>
      <c r="F184" s="168"/>
      <c r="G184" s="168"/>
      <c r="H184" s="170"/>
      <c r="I184" s="19"/>
      <c r="J184" s="16"/>
      <c r="K184" s="17"/>
    </row>
    <row r="185" spans="1:11" s="263" customFormat="1" ht="11.25" customHeight="1">
      <c r="A185" s="199"/>
      <c r="B185" s="205"/>
      <c r="C185" s="191"/>
      <c r="D185" s="191"/>
      <c r="E185" s="172"/>
      <c r="F185" s="173"/>
      <c r="G185" s="173"/>
      <c r="H185" s="171"/>
      <c r="I185" s="19"/>
      <c r="J185" s="16"/>
      <c r="K185" s="17"/>
    </row>
    <row r="186" spans="1:11" s="290" customFormat="1" ht="11.25" customHeight="1">
      <c r="A186" s="198"/>
      <c r="B186" s="204"/>
      <c r="C186" s="208"/>
      <c r="D186" s="190"/>
      <c r="E186" s="167"/>
      <c r="F186" s="168"/>
      <c r="G186" s="168"/>
      <c r="H186" s="170"/>
      <c r="I186" s="19"/>
      <c r="J186" s="16"/>
      <c r="K186" s="17"/>
    </row>
    <row r="187" spans="1:11" s="290" customFormat="1" ht="11.25" customHeight="1">
      <c r="A187" s="199"/>
      <c r="B187" s="205"/>
      <c r="C187" s="209"/>
      <c r="D187" s="191"/>
      <c r="E187" s="172"/>
      <c r="F187" s="173"/>
      <c r="G187" s="173"/>
      <c r="H187" s="171"/>
      <c r="I187" s="19"/>
      <c r="J187" s="16"/>
      <c r="K187" s="17"/>
    </row>
    <row r="188" spans="1:11" s="290" customFormat="1" ht="11.25" customHeight="1">
      <c r="A188" s="198"/>
      <c r="B188" s="204"/>
      <c r="C188" s="190"/>
      <c r="D188" s="190"/>
      <c r="E188" s="167"/>
      <c r="F188" s="168"/>
      <c r="G188" s="168"/>
      <c r="H188" s="170"/>
      <c r="I188" s="19"/>
      <c r="J188" s="16"/>
      <c r="K188" s="17"/>
    </row>
    <row r="189" spans="1:11" s="290" customFormat="1" ht="11.25" customHeight="1">
      <c r="A189" s="199"/>
      <c r="B189" s="205"/>
      <c r="C189" s="191"/>
      <c r="D189" s="191"/>
      <c r="E189" s="172"/>
      <c r="F189" s="173"/>
      <c r="G189" s="173"/>
      <c r="H189" s="171"/>
      <c r="I189" s="19"/>
      <c r="J189" s="16"/>
      <c r="K189" s="17"/>
    </row>
    <row r="190" spans="1:11" s="290" customFormat="1" ht="11.25" customHeight="1">
      <c r="A190" s="198"/>
      <c r="B190" s="204"/>
      <c r="C190" s="190"/>
      <c r="D190" s="190"/>
      <c r="E190" s="167"/>
      <c r="F190" s="168"/>
      <c r="G190" s="168"/>
      <c r="H190" s="170"/>
      <c r="I190" s="19"/>
      <c r="J190" s="16"/>
      <c r="K190" s="17"/>
    </row>
    <row r="191" spans="1:11" s="290" customFormat="1" ht="11.25" customHeight="1">
      <c r="A191" s="199"/>
      <c r="B191" s="205"/>
      <c r="C191" s="191"/>
      <c r="D191" s="191"/>
      <c r="E191" s="172"/>
      <c r="F191" s="173"/>
      <c r="G191" s="173"/>
      <c r="H191" s="171"/>
      <c r="I191" s="19"/>
      <c r="J191" s="16"/>
      <c r="K191" s="17"/>
    </row>
    <row r="192" spans="1:11" s="290" customFormat="1" ht="11.25" customHeight="1">
      <c r="A192" s="198"/>
      <c r="B192" s="196"/>
      <c r="C192" s="196"/>
      <c r="D192" s="192"/>
      <c r="E192" s="167"/>
      <c r="F192" s="168"/>
      <c r="G192" s="168"/>
      <c r="H192" s="170"/>
      <c r="I192" s="19"/>
      <c r="J192" s="16"/>
      <c r="K192" s="17"/>
    </row>
    <row r="193" spans="1:11" s="290" customFormat="1" ht="11.25" customHeight="1">
      <c r="A193" s="199"/>
      <c r="B193" s="197"/>
      <c r="C193" s="197"/>
      <c r="D193" s="197"/>
      <c r="E193" s="172"/>
      <c r="F193" s="173"/>
      <c r="G193" s="173"/>
      <c r="H193" s="171"/>
      <c r="I193" s="19"/>
      <c r="J193" s="16"/>
      <c r="K193" s="17"/>
    </row>
    <row r="194" spans="1:11" s="290" customFormat="1" ht="11.25" customHeight="1">
      <c r="A194" s="198"/>
      <c r="B194" s="204"/>
      <c r="C194" s="190"/>
      <c r="D194" s="190"/>
      <c r="E194" s="167"/>
      <c r="F194" s="168"/>
      <c r="G194" s="168"/>
      <c r="H194" s="170"/>
      <c r="I194" s="19"/>
      <c r="J194" s="16"/>
      <c r="K194" s="17"/>
    </row>
    <row r="195" spans="1:11" s="290" customFormat="1" ht="11.25" customHeight="1">
      <c r="A195" s="199"/>
      <c r="B195" s="205"/>
      <c r="C195" s="191"/>
      <c r="D195" s="191"/>
      <c r="E195" s="172"/>
      <c r="F195" s="173"/>
      <c r="G195" s="173"/>
      <c r="H195" s="171"/>
      <c r="I195" s="19"/>
      <c r="J195" s="16"/>
      <c r="K195" s="17"/>
    </row>
    <row r="196" spans="1:11" s="290" customFormat="1" ht="11.25" customHeight="1">
      <c r="A196" s="198"/>
      <c r="B196" s="204"/>
      <c r="C196" s="190"/>
      <c r="D196" s="190"/>
      <c r="E196" s="167"/>
      <c r="F196" s="168"/>
      <c r="G196" s="168"/>
      <c r="H196" s="170"/>
      <c r="I196" s="19"/>
      <c r="J196" s="16"/>
      <c r="K196" s="17"/>
    </row>
    <row r="197" spans="1:11" s="290" customFormat="1" ht="11.25" customHeight="1">
      <c r="A197" s="199"/>
      <c r="B197" s="205"/>
      <c r="C197" s="191"/>
      <c r="D197" s="191"/>
      <c r="E197" s="172"/>
      <c r="F197" s="173"/>
      <c r="G197" s="173"/>
      <c r="H197" s="171"/>
      <c r="I197" s="19"/>
      <c r="J197" s="16"/>
      <c r="K197" s="17"/>
    </row>
    <row r="198" spans="1:11" s="290" customFormat="1" ht="11.25" customHeight="1">
      <c r="A198" s="198"/>
      <c r="B198" s="204"/>
      <c r="C198" s="190"/>
      <c r="D198" s="190"/>
      <c r="E198" s="167"/>
      <c r="F198" s="168"/>
      <c r="G198" s="168"/>
      <c r="H198" s="170"/>
      <c r="I198" s="19"/>
      <c r="J198" s="16"/>
      <c r="K198" s="17"/>
    </row>
    <row r="199" spans="1:11" s="290" customFormat="1" ht="11.25" customHeight="1">
      <c r="A199" s="199"/>
      <c r="B199" s="205"/>
      <c r="C199" s="191"/>
      <c r="D199" s="191"/>
      <c r="E199" s="172"/>
      <c r="F199" s="173"/>
      <c r="G199" s="173"/>
      <c r="H199" s="171"/>
      <c r="I199" s="19"/>
      <c r="J199" s="16"/>
      <c r="K199" s="17"/>
    </row>
    <row r="200" spans="1:11" s="290" customFormat="1" ht="11.25" customHeight="1">
      <c r="A200" s="198"/>
      <c r="B200" s="204"/>
      <c r="C200" s="190"/>
      <c r="D200" s="190"/>
      <c r="E200" s="167"/>
      <c r="F200" s="168"/>
      <c r="G200" s="168"/>
      <c r="H200" s="170"/>
      <c r="I200" s="19"/>
      <c r="J200" s="16"/>
      <c r="K200" s="17"/>
    </row>
    <row r="201" spans="1:11" s="290" customFormat="1" ht="11.25" customHeight="1">
      <c r="A201" s="199"/>
      <c r="B201" s="205"/>
      <c r="C201" s="191"/>
      <c r="D201" s="191"/>
      <c r="E201" s="172"/>
      <c r="F201" s="173"/>
      <c r="G201" s="173"/>
      <c r="H201" s="171"/>
      <c r="I201" s="19"/>
      <c r="J201" s="16"/>
      <c r="K201" s="17"/>
    </row>
    <row r="202" spans="1:11" s="290" customFormat="1" ht="11.25" customHeight="1">
      <c r="A202" s="198"/>
      <c r="B202" s="204"/>
      <c r="C202" s="190"/>
      <c r="D202" s="190"/>
      <c r="E202" s="167"/>
      <c r="F202" s="168"/>
      <c r="G202" s="168"/>
      <c r="H202" s="170"/>
      <c r="I202" s="19"/>
      <c r="J202" s="16"/>
      <c r="K202" s="17"/>
    </row>
    <row r="203" spans="1:11" s="290" customFormat="1" ht="11.25" customHeight="1">
      <c r="A203" s="199"/>
      <c r="B203" s="205"/>
      <c r="C203" s="191"/>
      <c r="D203" s="191"/>
      <c r="E203" s="172"/>
      <c r="F203" s="173"/>
      <c r="G203" s="173"/>
      <c r="H203" s="171"/>
      <c r="I203" s="19"/>
      <c r="J203" s="16"/>
      <c r="K203" s="17"/>
    </row>
    <row r="204" spans="1:11" s="290" customFormat="1" ht="11.25" customHeight="1">
      <c r="A204" s="198"/>
      <c r="B204" s="204"/>
      <c r="C204" s="190"/>
      <c r="D204" s="190"/>
      <c r="E204" s="167"/>
      <c r="F204" s="168"/>
      <c r="G204" s="168"/>
      <c r="H204" s="170"/>
      <c r="I204" s="19"/>
      <c r="J204" s="16"/>
      <c r="K204" s="17"/>
    </row>
    <row r="205" spans="1:11" s="290" customFormat="1" ht="11.25" customHeight="1">
      <c r="A205" s="199"/>
      <c r="B205" s="205"/>
      <c r="C205" s="191"/>
      <c r="D205" s="191"/>
      <c r="E205" s="172"/>
      <c r="F205" s="173"/>
      <c r="G205" s="173"/>
      <c r="H205" s="171"/>
      <c r="I205" s="19"/>
      <c r="J205" s="16"/>
      <c r="K205" s="17"/>
    </row>
    <row r="206" spans="1:11" s="290" customFormat="1" ht="11.25" customHeight="1">
      <c r="A206" s="198"/>
      <c r="B206" s="204"/>
      <c r="C206" s="190"/>
      <c r="D206" s="190"/>
      <c r="E206" s="167"/>
      <c r="F206" s="168"/>
      <c r="G206" s="168"/>
      <c r="H206" s="170"/>
      <c r="I206" s="19"/>
      <c r="J206" s="16"/>
      <c r="K206" s="17"/>
    </row>
    <row r="207" spans="1:11" s="290" customFormat="1" ht="11.25" customHeight="1">
      <c r="A207" s="199"/>
      <c r="B207" s="205"/>
      <c r="C207" s="191"/>
      <c r="D207" s="191"/>
      <c r="E207" s="172"/>
      <c r="F207" s="173"/>
      <c r="G207" s="173"/>
      <c r="H207" s="171"/>
      <c r="I207" s="19"/>
      <c r="J207" s="16"/>
      <c r="K207" s="17"/>
    </row>
    <row r="208" spans="1:11" s="290" customFormat="1" ht="11.25" customHeight="1">
      <c r="A208" s="198"/>
      <c r="B208" s="204"/>
      <c r="C208" s="190"/>
      <c r="D208" s="190"/>
      <c r="E208" s="167"/>
      <c r="F208" s="168"/>
      <c r="G208" s="168"/>
      <c r="H208" s="170"/>
      <c r="I208" s="19"/>
      <c r="J208" s="16"/>
      <c r="K208" s="17"/>
    </row>
    <row r="209" spans="1:11" s="290" customFormat="1" ht="11.25" customHeight="1">
      <c r="A209" s="199"/>
      <c r="B209" s="205"/>
      <c r="C209" s="191"/>
      <c r="D209" s="191"/>
      <c r="E209" s="172"/>
      <c r="F209" s="173"/>
      <c r="G209" s="173"/>
      <c r="H209" s="171"/>
      <c r="I209" s="19"/>
      <c r="J209" s="16"/>
      <c r="K209" s="17"/>
    </row>
    <row r="210" spans="1:11" s="263" customFormat="1" ht="11.25" customHeight="1">
      <c r="A210" s="198"/>
      <c r="B210" s="204"/>
      <c r="C210" s="190"/>
      <c r="D210" s="190"/>
      <c r="E210" s="167"/>
      <c r="F210" s="168"/>
      <c r="G210" s="168"/>
      <c r="H210" s="170"/>
      <c r="I210" s="19"/>
      <c r="J210" s="16"/>
      <c r="K210" s="17"/>
    </row>
    <row r="211" spans="1:11" s="263" customFormat="1" ht="11.25" customHeight="1">
      <c r="A211" s="199"/>
      <c r="B211" s="205"/>
      <c r="C211" s="191"/>
      <c r="D211" s="191"/>
      <c r="E211" s="172"/>
      <c r="F211" s="173"/>
      <c r="G211" s="173"/>
      <c r="H211" s="171"/>
      <c r="I211" s="19"/>
      <c r="J211" s="16"/>
      <c r="K211" s="17"/>
    </row>
    <row r="212" spans="1:11" s="263" customFormat="1" ht="11.25" customHeight="1">
      <c r="A212" s="198"/>
      <c r="B212" s="204"/>
      <c r="C212" s="190"/>
      <c r="D212" s="190"/>
      <c r="E212" s="167"/>
      <c r="F212" s="168"/>
      <c r="G212" s="168"/>
      <c r="H212" s="170"/>
      <c r="I212" s="19"/>
      <c r="J212" s="16"/>
      <c r="K212" s="17"/>
    </row>
    <row r="213" spans="1:11" s="263" customFormat="1" ht="11.25" customHeight="1">
      <c r="A213" s="199"/>
      <c r="B213" s="205"/>
      <c r="C213" s="191"/>
      <c r="D213" s="191"/>
      <c r="E213" s="172"/>
      <c r="F213" s="173"/>
      <c r="G213" s="173"/>
      <c r="H213" s="171"/>
      <c r="I213" s="19"/>
      <c r="J213" s="16"/>
      <c r="K213" s="17"/>
    </row>
    <row r="214" spans="1:11" s="263" customFormat="1" ht="11.25" customHeight="1">
      <c r="A214" s="198"/>
      <c r="B214" s="204"/>
      <c r="C214" s="190"/>
      <c r="D214" s="190"/>
      <c r="E214" s="167"/>
      <c r="F214" s="168"/>
      <c r="G214" s="168"/>
      <c r="H214" s="170"/>
      <c r="I214" s="19"/>
      <c r="J214" s="16"/>
      <c r="K214" s="17"/>
    </row>
    <row r="215" spans="1:11" s="263" customFormat="1" ht="11.25" customHeight="1">
      <c r="A215" s="199"/>
      <c r="B215" s="205"/>
      <c r="C215" s="191"/>
      <c r="D215" s="191"/>
      <c r="E215" s="172"/>
      <c r="F215" s="173"/>
      <c r="G215" s="173"/>
      <c r="H215" s="171"/>
      <c r="I215" s="19"/>
      <c r="J215" s="16"/>
      <c r="K215" s="17"/>
    </row>
    <row r="216" spans="1:11" s="263" customFormat="1" ht="11.25" customHeight="1">
      <c r="A216" s="198"/>
      <c r="B216" s="204"/>
      <c r="C216" s="190"/>
      <c r="D216" s="190"/>
      <c r="E216" s="167"/>
      <c r="F216" s="168"/>
      <c r="G216" s="168"/>
      <c r="H216" s="170"/>
      <c r="I216" s="19"/>
      <c r="J216" s="16"/>
      <c r="K216" s="17"/>
    </row>
    <row r="217" spans="1:11" s="263" customFormat="1" ht="11.25" customHeight="1">
      <c r="A217" s="199"/>
      <c r="B217" s="205"/>
      <c r="C217" s="191"/>
      <c r="D217" s="191"/>
      <c r="E217" s="172"/>
      <c r="F217" s="173"/>
      <c r="G217" s="173"/>
      <c r="H217" s="171"/>
      <c r="I217" s="19"/>
      <c r="J217" s="16"/>
      <c r="K217" s="17"/>
    </row>
    <row r="218" spans="1:11" s="263" customFormat="1" ht="11.25" customHeight="1">
      <c r="A218" s="198"/>
      <c r="B218" s="204"/>
      <c r="C218" s="190"/>
      <c r="D218" s="190"/>
      <c r="E218" s="167"/>
      <c r="F218" s="168"/>
      <c r="G218" s="168"/>
      <c r="H218" s="170"/>
      <c r="I218" s="19"/>
      <c r="J218" s="16"/>
      <c r="K218" s="17"/>
    </row>
    <row r="219" spans="1:11" s="263" customFormat="1" ht="11.25" customHeight="1">
      <c r="A219" s="199"/>
      <c r="B219" s="205"/>
      <c r="C219" s="191"/>
      <c r="D219" s="191"/>
      <c r="E219" s="172"/>
      <c r="F219" s="173"/>
      <c r="G219" s="173"/>
      <c r="H219" s="171"/>
      <c r="I219" s="19"/>
      <c r="J219" s="16"/>
      <c r="K219" s="17"/>
    </row>
    <row r="220" spans="1:11" s="263" customFormat="1" ht="11.25" customHeight="1">
      <c r="A220" s="198"/>
      <c r="B220" s="204"/>
      <c r="C220" s="190"/>
      <c r="D220" s="190"/>
      <c r="E220" s="167"/>
      <c r="F220" s="168"/>
      <c r="G220" s="168"/>
      <c r="H220" s="170"/>
      <c r="I220" s="19"/>
      <c r="J220" s="16"/>
      <c r="K220" s="17"/>
    </row>
    <row r="221" spans="1:11" s="263" customFormat="1" ht="11.25" customHeight="1">
      <c r="A221" s="199"/>
      <c r="B221" s="205"/>
      <c r="C221" s="191"/>
      <c r="D221" s="191"/>
      <c r="E221" s="172"/>
      <c r="F221" s="173"/>
      <c r="G221" s="173"/>
      <c r="H221" s="171"/>
      <c r="I221" s="19"/>
      <c r="J221" s="16"/>
      <c r="K221" s="17"/>
    </row>
    <row r="222" spans="1:11" s="263" customFormat="1" ht="11.25" customHeight="1">
      <c r="A222" s="198"/>
      <c r="B222" s="204"/>
      <c r="C222" s="190"/>
      <c r="D222" s="190"/>
      <c r="E222" s="167"/>
      <c r="F222" s="168"/>
      <c r="G222" s="168"/>
      <c r="H222" s="170"/>
      <c r="I222" s="19"/>
      <c r="J222" s="16"/>
      <c r="K222" s="17"/>
    </row>
    <row r="223" spans="1:11" s="263" customFormat="1" ht="11.25" customHeight="1">
      <c r="A223" s="199"/>
      <c r="B223" s="205"/>
      <c r="C223" s="191"/>
      <c r="D223" s="191"/>
      <c r="E223" s="172"/>
      <c r="F223" s="173"/>
      <c r="G223" s="173"/>
      <c r="H223" s="171"/>
      <c r="I223" s="19"/>
      <c r="J223" s="16"/>
      <c r="K223" s="17"/>
    </row>
    <row r="224" spans="1:11" s="263" customFormat="1" ht="11.25" customHeight="1">
      <c r="A224" s="198"/>
      <c r="B224" s="204"/>
      <c r="C224" s="190"/>
      <c r="D224" s="190"/>
      <c r="E224" s="167"/>
      <c r="F224" s="168"/>
      <c r="G224" s="168"/>
      <c r="H224" s="170"/>
      <c r="I224" s="19"/>
      <c r="J224" s="16"/>
      <c r="K224" s="17"/>
    </row>
    <row r="225" spans="1:13" s="263" customFormat="1" ht="11.25" customHeight="1">
      <c r="A225" s="199"/>
      <c r="B225" s="205"/>
      <c r="C225" s="191"/>
      <c r="D225" s="191"/>
      <c r="E225" s="172"/>
      <c r="F225" s="173"/>
      <c r="G225" s="173"/>
      <c r="H225" s="171"/>
      <c r="I225" s="19"/>
      <c r="J225" s="16"/>
      <c r="K225" s="17"/>
    </row>
    <row r="226" spans="1:13" s="263" customFormat="1" ht="11.25" customHeight="1">
      <c r="A226" s="192"/>
      <c r="B226" s="204" t="s">
        <v>350</v>
      </c>
      <c r="C226" s="192"/>
      <c r="D226" s="192"/>
      <c r="E226" s="167"/>
      <c r="F226" s="168"/>
      <c r="G226" s="206"/>
      <c r="H226" s="170"/>
      <c r="I226" s="136"/>
      <c r="J226" s="16"/>
      <c r="K226" s="20"/>
    </row>
    <row r="227" spans="1:13" s="263" customFormat="1" ht="11.25" customHeight="1">
      <c r="A227" s="193"/>
      <c r="B227" s="205"/>
      <c r="C227" s="193"/>
      <c r="D227" s="193"/>
      <c r="E227" s="172"/>
      <c r="F227" s="173"/>
      <c r="G227" s="303"/>
      <c r="H227" s="171"/>
      <c r="I227" s="21"/>
      <c r="J227" s="172"/>
      <c r="K227" s="169"/>
      <c r="M227" s="330"/>
    </row>
    <row r="228" spans="1:13" s="290" customFormat="1" ht="23.15" customHeight="1">
      <c r="A228" s="203"/>
      <c r="B228" s="331"/>
      <c r="C228" s="331"/>
      <c r="D228" s="331"/>
      <c r="E228" s="331"/>
      <c r="F228" s="332"/>
      <c r="G228" s="332"/>
      <c r="H228" s="332"/>
      <c r="I228" s="19"/>
      <c r="J228" s="19"/>
      <c r="K228" s="143"/>
    </row>
  </sheetData>
  <mergeCells count="465">
    <mergeCell ref="A152:H152"/>
    <mergeCell ref="E84:E85"/>
    <mergeCell ref="F84:F85"/>
    <mergeCell ref="G84:G85"/>
    <mergeCell ref="A148:A149"/>
    <mergeCell ref="B148:B149"/>
    <mergeCell ref="C148:C149"/>
    <mergeCell ref="D148:D149"/>
    <mergeCell ref="A150:A151"/>
    <mergeCell ref="B150:B151"/>
    <mergeCell ref="C150:C151"/>
    <mergeCell ref="D150:D151"/>
    <mergeCell ref="G150:G151"/>
    <mergeCell ref="A142:A143"/>
    <mergeCell ref="B142:B143"/>
    <mergeCell ref="C142:C143"/>
    <mergeCell ref="D142:D143"/>
    <mergeCell ref="A144:A145"/>
    <mergeCell ref="B144:B145"/>
    <mergeCell ref="C144:C145"/>
    <mergeCell ref="D144:D145"/>
    <mergeCell ref="A146:A147"/>
    <mergeCell ref="B146:B147"/>
    <mergeCell ref="C146:C147"/>
    <mergeCell ref="D146:D147"/>
    <mergeCell ref="A136:A137"/>
    <mergeCell ref="B136:B137"/>
    <mergeCell ref="C136:C137"/>
    <mergeCell ref="D136:D137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0:A131"/>
    <mergeCell ref="B130:B131"/>
    <mergeCell ref="C130:C131"/>
    <mergeCell ref="D130:D131"/>
    <mergeCell ref="A132:A133"/>
    <mergeCell ref="B132:B133"/>
    <mergeCell ref="C132:C133"/>
    <mergeCell ref="D132:D133"/>
    <mergeCell ref="A134:A135"/>
    <mergeCell ref="B134:B135"/>
    <mergeCell ref="C134:C135"/>
    <mergeCell ref="D134:D135"/>
    <mergeCell ref="A124:A125"/>
    <mergeCell ref="B124:B125"/>
    <mergeCell ref="C124:C125"/>
    <mergeCell ref="D124:D125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18:A119"/>
    <mergeCell ref="B118:B119"/>
    <mergeCell ref="C118:C119"/>
    <mergeCell ref="D118:D119"/>
    <mergeCell ref="A120:A121"/>
    <mergeCell ref="B120:B121"/>
    <mergeCell ref="C120:C121"/>
    <mergeCell ref="D120:D121"/>
    <mergeCell ref="A122:A123"/>
    <mergeCell ref="B122:B123"/>
    <mergeCell ref="C122:C123"/>
    <mergeCell ref="D122:D123"/>
    <mergeCell ref="A112:A113"/>
    <mergeCell ref="B112:B113"/>
    <mergeCell ref="C112:C113"/>
    <mergeCell ref="D112:D113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04:A105"/>
    <mergeCell ref="B104:B105"/>
    <mergeCell ref="C104:C105"/>
    <mergeCell ref="D104:D105"/>
    <mergeCell ref="A94:A95"/>
    <mergeCell ref="B94:B95"/>
    <mergeCell ref="C94:C95"/>
    <mergeCell ref="D94:D95"/>
    <mergeCell ref="A96:A97"/>
    <mergeCell ref="B96:B97"/>
    <mergeCell ref="C96:C97"/>
    <mergeCell ref="D96:D97"/>
    <mergeCell ref="A98:A99"/>
    <mergeCell ref="B98:B99"/>
    <mergeCell ref="C98:C99"/>
    <mergeCell ref="D98:D99"/>
    <mergeCell ref="A88:A89"/>
    <mergeCell ref="B88:B89"/>
    <mergeCell ref="C88:C89"/>
    <mergeCell ref="D88:D89"/>
    <mergeCell ref="A90:A91"/>
    <mergeCell ref="B90:B91"/>
    <mergeCell ref="C90:C91"/>
    <mergeCell ref="D90:D91"/>
    <mergeCell ref="A92:A93"/>
    <mergeCell ref="B92:B93"/>
    <mergeCell ref="C92:C93"/>
    <mergeCell ref="D92:D93"/>
    <mergeCell ref="G82:G83"/>
    <mergeCell ref="A84:A85"/>
    <mergeCell ref="B84:B85"/>
    <mergeCell ref="C84:C85"/>
    <mergeCell ref="D84:D85"/>
    <mergeCell ref="A86:A87"/>
    <mergeCell ref="B86:B87"/>
    <mergeCell ref="C86:C87"/>
    <mergeCell ref="D86:D87"/>
    <mergeCell ref="A222:A223"/>
    <mergeCell ref="B222:B223"/>
    <mergeCell ref="C222:C223"/>
    <mergeCell ref="D222:D223"/>
    <mergeCell ref="A220:A221"/>
    <mergeCell ref="B220:B221"/>
    <mergeCell ref="C220:C221"/>
    <mergeCell ref="D220:D221"/>
    <mergeCell ref="A228:H228"/>
    <mergeCell ref="A226:A227"/>
    <mergeCell ref="B226:B227"/>
    <mergeCell ref="C226:C227"/>
    <mergeCell ref="D226:D227"/>
    <mergeCell ref="A224:A225"/>
    <mergeCell ref="B224:B225"/>
    <mergeCell ref="C224:C225"/>
    <mergeCell ref="D224:D225"/>
    <mergeCell ref="A214:A215"/>
    <mergeCell ref="B214:B215"/>
    <mergeCell ref="C214:C215"/>
    <mergeCell ref="D214:D215"/>
    <mergeCell ref="A212:A213"/>
    <mergeCell ref="B212:B213"/>
    <mergeCell ref="C212:C213"/>
    <mergeCell ref="D212:D213"/>
    <mergeCell ref="A218:A219"/>
    <mergeCell ref="B218:B219"/>
    <mergeCell ref="C218:C219"/>
    <mergeCell ref="D218:D219"/>
    <mergeCell ref="A216:A217"/>
    <mergeCell ref="B216:B217"/>
    <mergeCell ref="C216:C217"/>
    <mergeCell ref="D216:D217"/>
    <mergeCell ref="A206:A207"/>
    <mergeCell ref="B206:B207"/>
    <mergeCell ref="C206:C207"/>
    <mergeCell ref="D206:D207"/>
    <mergeCell ref="A204:A205"/>
    <mergeCell ref="B204:B205"/>
    <mergeCell ref="C204:C205"/>
    <mergeCell ref="D204:D205"/>
    <mergeCell ref="A210:A211"/>
    <mergeCell ref="B210:B211"/>
    <mergeCell ref="C210:C211"/>
    <mergeCell ref="D210:D211"/>
    <mergeCell ref="A208:A209"/>
    <mergeCell ref="B208:B209"/>
    <mergeCell ref="C208:C209"/>
    <mergeCell ref="D208:D209"/>
    <mergeCell ref="A198:A199"/>
    <mergeCell ref="B198:B199"/>
    <mergeCell ref="C198:C199"/>
    <mergeCell ref="D198:D199"/>
    <mergeCell ref="A196:A197"/>
    <mergeCell ref="B196:B197"/>
    <mergeCell ref="C196:C197"/>
    <mergeCell ref="D196:D197"/>
    <mergeCell ref="A202:A203"/>
    <mergeCell ref="B202:B203"/>
    <mergeCell ref="C202:C203"/>
    <mergeCell ref="D202:D203"/>
    <mergeCell ref="A200:A201"/>
    <mergeCell ref="B200:B201"/>
    <mergeCell ref="C200:C201"/>
    <mergeCell ref="D200:D201"/>
    <mergeCell ref="A194:A195"/>
    <mergeCell ref="B194:B195"/>
    <mergeCell ref="C194:C195"/>
    <mergeCell ref="D194:D195"/>
    <mergeCell ref="A192:A193"/>
    <mergeCell ref="B192:B193"/>
    <mergeCell ref="C192:C193"/>
    <mergeCell ref="D192:D193"/>
    <mergeCell ref="A190:A191"/>
    <mergeCell ref="B190:B191"/>
    <mergeCell ref="C190:C191"/>
    <mergeCell ref="D190:D191"/>
    <mergeCell ref="A184:A185"/>
    <mergeCell ref="B184:B185"/>
    <mergeCell ref="C184:C185"/>
    <mergeCell ref="D184:D185"/>
    <mergeCell ref="A182:A183"/>
    <mergeCell ref="B182:B183"/>
    <mergeCell ref="C182:C183"/>
    <mergeCell ref="D182:D183"/>
    <mergeCell ref="A188:A189"/>
    <mergeCell ref="B188:B189"/>
    <mergeCell ref="C188:C189"/>
    <mergeCell ref="D188:D189"/>
    <mergeCell ref="A186:A187"/>
    <mergeCell ref="B186:B187"/>
    <mergeCell ref="C186:C187"/>
    <mergeCell ref="D186:D187"/>
    <mergeCell ref="A176:A177"/>
    <mergeCell ref="B176:B177"/>
    <mergeCell ref="C176:C177"/>
    <mergeCell ref="D176:D177"/>
    <mergeCell ref="A174:A175"/>
    <mergeCell ref="B174:B175"/>
    <mergeCell ref="C174:C175"/>
    <mergeCell ref="D174:D175"/>
    <mergeCell ref="A180:A181"/>
    <mergeCell ref="B180:B181"/>
    <mergeCell ref="C180:C181"/>
    <mergeCell ref="D180:D181"/>
    <mergeCell ref="A178:A179"/>
    <mergeCell ref="B178:B179"/>
    <mergeCell ref="C178:C179"/>
    <mergeCell ref="D178:D179"/>
    <mergeCell ref="A168:A169"/>
    <mergeCell ref="B168:B169"/>
    <mergeCell ref="C168:C169"/>
    <mergeCell ref="D168:D169"/>
    <mergeCell ref="A166:A167"/>
    <mergeCell ref="B166:B167"/>
    <mergeCell ref="C166:C167"/>
    <mergeCell ref="D166:D167"/>
    <mergeCell ref="A172:A173"/>
    <mergeCell ref="B172:B173"/>
    <mergeCell ref="C172:C173"/>
    <mergeCell ref="D172:D173"/>
    <mergeCell ref="A170:A171"/>
    <mergeCell ref="B170:B171"/>
    <mergeCell ref="C170:C171"/>
    <mergeCell ref="D170:D171"/>
    <mergeCell ref="F158:F159"/>
    <mergeCell ref="A164:A165"/>
    <mergeCell ref="B164:B165"/>
    <mergeCell ref="C164:C165"/>
    <mergeCell ref="D164:D165"/>
    <mergeCell ref="A162:A163"/>
    <mergeCell ref="B162:B163"/>
    <mergeCell ref="C162:C163"/>
    <mergeCell ref="D162:D163"/>
    <mergeCell ref="A160:A161"/>
    <mergeCell ref="B160:B161"/>
    <mergeCell ref="C160:C161"/>
    <mergeCell ref="D160:D161"/>
    <mergeCell ref="A158:A159"/>
    <mergeCell ref="B158:B159"/>
    <mergeCell ref="C158:C159"/>
    <mergeCell ref="D158:D159"/>
    <mergeCell ref="E158:E159"/>
    <mergeCell ref="A76:H76"/>
    <mergeCell ref="G74:G75"/>
    <mergeCell ref="A154:A155"/>
    <mergeCell ref="B154:B155"/>
    <mergeCell ref="C154:C155"/>
    <mergeCell ref="D154:D155"/>
    <mergeCell ref="A156:A157"/>
    <mergeCell ref="B156:B157"/>
    <mergeCell ref="C156:C157"/>
    <mergeCell ref="D156:D157"/>
    <mergeCell ref="A78:A79"/>
    <mergeCell ref="B78:B79"/>
    <mergeCell ref="C78:C79"/>
    <mergeCell ref="D78:D79"/>
    <mergeCell ref="A80:A81"/>
    <mergeCell ref="B80:B81"/>
    <mergeCell ref="C80:C81"/>
    <mergeCell ref="D80:D81"/>
    <mergeCell ref="A82:A83"/>
    <mergeCell ref="B82:B83"/>
    <mergeCell ref="C82:C83"/>
    <mergeCell ref="D82:D83"/>
    <mergeCell ref="E82:E83"/>
    <mergeCell ref="F82:F83"/>
    <mergeCell ref="A70:A71"/>
    <mergeCell ref="B70:B71"/>
    <mergeCell ref="C70:C71"/>
    <mergeCell ref="D70:D71"/>
    <mergeCell ref="A68:A69"/>
    <mergeCell ref="B68:B69"/>
    <mergeCell ref="C68:C69"/>
    <mergeCell ref="D68:D69"/>
    <mergeCell ref="A74:A75"/>
    <mergeCell ref="B74:B75"/>
    <mergeCell ref="C74:C75"/>
    <mergeCell ref="D74:D75"/>
    <mergeCell ref="A72:A73"/>
    <mergeCell ref="B72:B73"/>
    <mergeCell ref="C72:C73"/>
    <mergeCell ref="D72:D73"/>
    <mergeCell ref="A62:A63"/>
    <mergeCell ref="B62:B63"/>
    <mergeCell ref="C62:C63"/>
    <mergeCell ref="D62:D63"/>
    <mergeCell ref="A60:A61"/>
    <mergeCell ref="B60:B61"/>
    <mergeCell ref="C60:C61"/>
    <mergeCell ref="D60:D61"/>
    <mergeCell ref="A66:A67"/>
    <mergeCell ref="B66:B67"/>
    <mergeCell ref="C66:C67"/>
    <mergeCell ref="D66:D67"/>
    <mergeCell ref="A64:A65"/>
    <mergeCell ref="B64:B65"/>
    <mergeCell ref="C64:C65"/>
    <mergeCell ref="D64:D65"/>
    <mergeCell ref="A54:A55"/>
    <mergeCell ref="B54:B55"/>
    <mergeCell ref="C54:C55"/>
    <mergeCell ref="D54:D55"/>
    <mergeCell ref="A52:A53"/>
    <mergeCell ref="B52:B53"/>
    <mergeCell ref="C52:C53"/>
    <mergeCell ref="D52:D53"/>
    <mergeCell ref="A58:A59"/>
    <mergeCell ref="B58:B59"/>
    <mergeCell ref="C58:C59"/>
    <mergeCell ref="D58:D59"/>
    <mergeCell ref="A56:A57"/>
    <mergeCell ref="B56:B57"/>
    <mergeCell ref="C56:C57"/>
    <mergeCell ref="D56:D57"/>
    <mergeCell ref="A46:A47"/>
    <mergeCell ref="B46:B47"/>
    <mergeCell ref="C46:C47"/>
    <mergeCell ref="D46:D47"/>
    <mergeCell ref="A44:A45"/>
    <mergeCell ref="B44:B45"/>
    <mergeCell ref="C44:C45"/>
    <mergeCell ref="D44:D45"/>
    <mergeCell ref="A50:A51"/>
    <mergeCell ref="B50:B51"/>
    <mergeCell ref="C50:C51"/>
    <mergeCell ref="D50:D51"/>
    <mergeCell ref="A48:A49"/>
    <mergeCell ref="B48:B49"/>
    <mergeCell ref="C48:C49"/>
    <mergeCell ref="D48:D49"/>
    <mergeCell ref="A38:A39"/>
    <mergeCell ref="B38:B39"/>
    <mergeCell ref="C38:C39"/>
    <mergeCell ref="D38:D39"/>
    <mergeCell ref="A36:A37"/>
    <mergeCell ref="B36:B37"/>
    <mergeCell ref="C36:C37"/>
    <mergeCell ref="D36:D37"/>
    <mergeCell ref="A42:A43"/>
    <mergeCell ref="B42:B43"/>
    <mergeCell ref="C42:C43"/>
    <mergeCell ref="D42:D43"/>
    <mergeCell ref="A40:A41"/>
    <mergeCell ref="B40:B41"/>
    <mergeCell ref="C40:C41"/>
    <mergeCell ref="D40:D41"/>
    <mergeCell ref="A30:A31"/>
    <mergeCell ref="B30:B31"/>
    <mergeCell ref="C30:C31"/>
    <mergeCell ref="D30:D31"/>
    <mergeCell ref="A28:A29"/>
    <mergeCell ref="B28:B29"/>
    <mergeCell ref="C28:C29"/>
    <mergeCell ref="D28:D29"/>
    <mergeCell ref="A34:A35"/>
    <mergeCell ref="B34:B35"/>
    <mergeCell ref="C34:C35"/>
    <mergeCell ref="D34:D35"/>
    <mergeCell ref="A32:A33"/>
    <mergeCell ref="B32:B33"/>
    <mergeCell ref="C32:C33"/>
    <mergeCell ref="D32:D33"/>
    <mergeCell ref="A22:A23"/>
    <mergeCell ref="B22:B23"/>
    <mergeCell ref="C22:C23"/>
    <mergeCell ref="D22:D23"/>
    <mergeCell ref="A20:A21"/>
    <mergeCell ref="B20:B21"/>
    <mergeCell ref="C20:C21"/>
    <mergeCell ref="D20:D21"/>
    <mergeCell ref="A26:A27"/>
    <mergeCell ref="B26:B27"/>
    <mergeCell ref="C26:C27"/>
    <mergeCell ref="D26:D27"/>
    <mergeCell ref="A24:A25"/>
    <mergeCell ref="B24:B25"/>
    <mergeCell ref="C24:C25"/>
    <mergeCell ref="D24:D25"/>
    <mergeCell ref="G6:G7"/>
    <mergeCell ref="G8:G9"/>
    <mergeCell ref="A18:A19"/>
    <mergeCell ref="B18:B19"/>
    <mergeCell ref="C18:C19"/>
    <mergeCell ref="D18:D19"/>
    <mergeCell ref="A16:A17"/>
    <mergeCell ref="B16:B17"/>
    <mergeCell ref="C16:C17"/>
    <mergeCell ref="D16:D17"/>
    <mergeCell ref="C14:C15"/>
    <mergeCell ref="D14:D15"/>
    <mergeCell ref="A12:A13"/>
    <mergeCell ref="B12:B13"/>
    <mergeCell ref="C12:C13"/>
    <mergeCell ref="D12:D13"/>
    <mergeCell ref="A10:A11"/>
    <mergeCell ref="B10:B11"/>
    <mergeCell ref="C10:C11"/>
    <mergeCell ref="D10:D11"/>
    <mergeCell ref="G158:G159"/>
    <mergeCell ref="G226:G227"/>
    <mergeCell ref="A2:A3"/>
    <mergeCell ref="B2:B3"/>
    <mergeCell ref="C2:C3"/>
    <mergeCell ref="D2:D3"/>
    <mergeCell ref="A4:A5"/>
    <mergeCell ref="B4:B5"/>
    <mergeCell ref="C4:C5"/>
    <mergeCell ref="D4:D5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  <mergeCell ref="F6:F7"/>
    <mergeCell ref="A14:A15"/>
    <mergeCell ref="B14:B15"/>
  </mergeCells>
  <phoneticPr fontId="43"/>
  <printOptions horizontalCentered="1" verticalCentered="1"/>
  <pageMargins left="0.19685039370078741" right="0.19685039370078741" top="0.98425196850393704" bottom="0.59055118110236227" header="0.51181102362204722" footer="0.11811023622047245"/>
  <pageSetup paperSize="9" scale="83" firstPageNumber="0" orientation="portrait" r:id="rId1"/>
  <headerFooter alignWithMargins="0">
    <oddFooter>&amp;C東御市</oddFooter>
  </headerFooter>
  <rowBreaks count="2" manualBreakCount="2">
    <brk id="76" max="7" man="1"/>
    <brk id="15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M760"/>
  <sheetViews>
    <sheetView view="pageBreakPreview" zoomScaleNormal="100" zoomScaleSheetLayoutView="100" workbookViewId="0"/>
  </sheetViews>
  <sheetFormatPr defaultColWidth="8.90625" defaultRowHeight="13"/>
  <cols>
    <col min="1" max="1" width="6.08984375" style="290" bestFit="1" customWidth="1"/>
    <col min="2" max="2" width="25.453125" style="290" bestFit="1" customWidth="1"/>
    <col min="3" max="3" width="22.453125" style="290" customWidth="1"/>
    <col min="4" max="4" width="4.08984375" style="333" customWidth="1"/>
    <col min="5" max="5" width="7.36328125" style="290" customWidth="1"/>
    <col min="6" max="6" width="7.08984375" style="9" customWidth="1"/>
    <col min="7" max="7" width="10.36328125" style="290" bestFit="1" customWidth="1"/>
    <col min="8" max="8" width="17" style="334" customWidth="1"/>
    <col min="9" max="9" width="2" style="290" customWidth="1"/>
    <col min="10" max="10" width="9.6328125" style="290" customWidth="1"/>
    <col min="11" max="11" width="9.08984375" style="290" bestFit="1" customWidth="1"/>
    <col min="12" max="12" width="9" style="290" bestFit="1" customWidth="1"/>
    <col min="13" max="13" width="9.6328125" style="290" bestFit="1" customWidth="1"/>
    <col min="14" max="256" width="9" style="290"/>
    <col min="257" max="257" width="6.08984375" style="290" bestFit="1" customWidth="1"/>
    <col min="258" max="258" width="25.453125" style="290" bestFit="1" customWidth="1"/>
    <col min="259" max="259" width="22.453125" style="290" customWidth="1"/>
    <col min="260" max="260" width="4.08984375" style="290" customWidth="1"/>
    <col min="261" max="261" width="7.36328125" style="290" customWidth="1"/>
    <col min="262" max="262" width="7.08984375" style="290" customWidth="1"/>
    <col min="263" max="263" width="9.6328125" style="290" bestFit="1" customWidth="1"/>
    <col min="264" max="264" width="17" style="290" customWidth="1"/>
    <col min="265" max="265" width="2" style="290" customWidth="1"/>
    <col min="266" max="266" width="9.6328125" style="290" customWidth="1"/>
    <col min="267" max="268" width="9" style="290" bestFit="1" customWidth="1"/>
    <col min="269" max="269" width="9.6328125" style="290" bestFit="1" customWidth="1"/>
    <col min="270" max="512" width="9" style="290"/>
    <col min="513" max="513" width="6.08984375" style="290" bestFit="1" customWidth="1"/>
    <col min="514" max="514" width="25.453125" style="290" bestFit="1" customWidth="1"/>
    <col min="515" max="515" width="22.453125" style="290" customWidth="1"/>
    <col min="516" max="516" width="4.08984375" style="290" customWidth="1"/>
    <col min="517" max="517" width="7.36328125" style="290" customWidth="1"/>
    <col min="518" max="518" width="7.08984375" style="290" customWidth="1"/>
    <col min="519" max="519" width="9.6328125" style="290" bestFit="1" customWidth="1"/>
    <col min="520" max="520" width="17" style="290" customWidth="1"/>
    <col min="521" max="521" width="2" style="290" customWidth="1"/>
    <col min="522" max="522" width="9.6328125" style="290" customWidth="1"/>
    <col min="523" max="524" width="9" style="290" bestFit="1" customWidth="1"/>
    <col min="525" max="525" width="9.6328125" style="290" bestFit="1" customWidth="1"/>
    <col min="526" max="768" width="9" style="290"/>
    <col min="769" max="769" width="6.08984375" style="290" bestFit="1" customWidth="1"/>
    <col min="770" max="770" width="25.453125" style="290" bestFit="1" customWidth="1"/>
    <col min="771" max="771" width="22.453125" style="290" customWidth="1"/>
    <col min="772" max="772" width="4.08984375" style="290" customWidth="1"/>
    <col min="773" max="773" width="7.36328125" style="290" customWidth="1"/>
    <col min="774" max="774" width="7.08984375" style="290" customWidth="1"/>
    <col min="775" max="775" width="9.6328125" style="290" bestFit="1" customWidth="1"/>
    <col min="776" max="776" width="17" style="290" customWidth="1"/>
    <col min="777" max="777" width="2" style="290" customWidth="1"/>
    <col min="778" max="778" width="9.6328125" style="290" customWidth="1"/>
    <col min="779" max="780" width="9" style="290" bestFit="1" customWidth="1"/>
    <col min="781" max="781" width="9.6328125" style="290" bestFit="1" customWidth="1"/>
    <col min="782" max="1024" width="9" style="290"/>
    <col min="1025" max="1025" width="6.08984375" style="290" bestFit="1" customWidth="1"/>
    <col min="1026" max="1026" width="25.453125" style="290" bestFit="1" customWidth="1"/>
    <col min="1027" max="1027" width="22.453125" style="290" customWidth="1"/>
    <col min="1028" max="1028" width="4.08984375" style="290" customWidth="1"/>
    <col min="1029" max="1029" width="7.36328125" style="290" customWidth="1"/>
    <col min="1030" max="1030" width="7.08984375" style="290" customWidth="1"/>
    <col min="1031" max="1031" width="9.6328125" style="290" bestFit="1" customWidth="1"/>
    <col min="1032" max="1032" width="17" style="290" customWidth="1"/>
    <col min="1033" max="1033" width="2" style="290" customWidth="1"/>
    <col min="1034" max="1034" width="9.6328125" style="290" customWidth="1"/>
    <col min="1035" max="1036" width="9" style="290" bestFit="1" customWidth="1"/>
    <col min="1037" max="1037" width="9.6328125" style="290" bestFit="1" customWidth="1"/>
    <col min="1038" max="1280" width="9" style="290"/>
    <col min="1281" max="1281" width="6.08984375" style="290" bestFit="1" customWidth="1"/>
    <col min="1282" max="1282" width="25.453125" style="290" bestFit="1" customWidth="1"/>
    <col min="1283" max="1283" width="22.453125" style="290" customWidth="1"/>
    <col min="1284" max="1284" width="4.08984375" style="290" customWidth="1"/>
    <col min="1285" max="1285" width="7.36328125" style="290" customWidth="1"/>
    <col min="1286" max="1286" width="7.08984375" style="290" customWidth="1"/>
    <col min="1287" max="1287" width="9.6328125" style="290" bestFit="1" customWidth="1"/>
    <col min="1288" max="1288" width="17" style="290" customWidth="1"/>
    <col min="1289" max="1289" width="2" style="290" customWidth="1"/>
    <col min="1290" max="1290" width="9.6328125" style="290" customWidth="1"/>
    <col min="1291" max="1292" width="9" style="290" bestFit="1" customWidth="1"/>
    <col min="1293" max="1293" width="9.6328125" style="290" bestFit="1" customWidth="1"/>
    <col min="1294" max="1536" width="9" style="290"/>
    <col min="1537" max="1537" width="6.08984375" style="290" bestFit="1" customWidth="1"/>
    <col min="1538" max="1538" width="25.453125" style="290" bestFit="1" customWidth="1"/>
    <col min="1539" max="1539" width="22.453125" style="290" customWidth="1"/>
    <col min="1540" max="1540" width="4.08984375" style="290" customWidth="1"/>
    <col min="1541" max="1541" width="7.36328125" style="290" customWidth="1"/>
    <col min="1542" max="1542" width="7.08984375" style="290" customWidth="1"/>
    <col min="1543" max="1543" width="9.6328125" style="290" bestFit="1" customWidth="1"/>
    <col min="1544" max="1544" width="17" style="290" customWidth="1"/>
    <col min="1545" max="1545" width="2" style="290" customWidth="1"/>
    <col min="1546" max="1546" width="9.6328125" style="290" customWidth="1"/>
    <col min="1547" max="1548" width="9" style="290" bestFit="1" customWidth="1"/>
    <col min="1549" max="1549" width="9.6328125" style="290" bestFit="1" customWidth="1"/>
    <col min="1550" max="1792" width="9" style="290"/>
    <col min="1793" max="1793" width="6.08984375" style="290" bestFit="1" customWidth="1"/>
    <col min="1794" max="1794" width="25.453125" style="290" bestFit="1" customWidth="1"/>
    <col min="1795" max="1795" width="22.453125" style="290" customWidth="1"/>
    <col min="1796" max="1796" width="4.08984375" style="290" customWidth="1"/>
    <col min="1797" max="1797" width="7.36328125" style="290" customWidth="1"/>
    <col min="1798" max="1798" width="7.08984375" style="290" customWidth="1"/>
    <col min="1799" max="1799" width="9.6328125" style="290" bestFit="1" customWidth="1"/>
    <col min="1800" max="1800" width="17" style="290" customWidth="1"/>
    <col min="1801" max="1801" width="2" style="290" customWidth="1"/>
    <col min="1802" max="1802" width="9.6328125" style="290" customWidth="1"/>
    <col min="1803" max="1804" width="9" style="290" bestFit="1" customWidth="1"/>
    <col min="1805" max="1805" width="9.6328125" style="290" bestFit="1" customWidth="1"/>
    <col min="1806" max="2048" width="9" style="290"/>
    <col min="2049" max="2049" width="6.08984375" style="290" bestFit="1" customWidth="1"/>
    <col min="2050" max="2050" width="25.453125" style="290" bestFit="1" customWidth="1"/>
    <col min="2051" max="2051" width="22.453125" style="290" customWidth="1"/>
    <col min="2052" max="2052" width="4.08984375" style="290" customWidth="1"/>
    <col min="2053" max="2053" width="7.36328125" style="290" customWidth="1"/>
    <col min="2054" max="2054" width="7.08984375" style="290" customWidth="1"/>
    <col min="2055" max="2055" width="9.6328125" style="290" bestFit="1" customWidth="1"/>
    <col min="2056" max="2056" width="17" style="290" customWidth="1"/>
    <col min="2057" max="2057" width="2" style="290" customWidth="1"/>
    <col min="2058" max="2058" width="9.6328125" style="290" customWidth="1"/>
    <col min="2059" max="2060" width="9" style="290" bestFit="1" customWidth="1"/>
    <col min="2061" max="2061" width="9.6328125" style="290" bestFit="1" customWidth="1"/>
    <col min="2062" max="2304" width="9" style="290"/>
    <col min="2305" max="2305" width="6.08984375" style="290" bestFit="1" customWidth="1"/>
    <col min="2306" max="2306" width="25.453125" style="290" bestFit="1" customWidth="1"/>
    <col min="2307" max="2307" width="22.453125" style="290" customWidth="1"/>
    <col min="2308" max="2308" width="4.08984375" style="290" customWidth="1"/>
    <col min="2309" max="2309" width="7.36328125" style="290" customWidth="1"/>
    <col min="2310" max="2310" width="7.08984375" style="290" customWidth="1"/>
    <col min="2311" max="2311" width="9.6328125" style="290" bestFit="1" customWidth="1"/>
    <col min="2312" max="2312" width="17" style="290" customWidth="1"/>
    <col min="2313" max="2313" width="2" style="290" customWidth="1"/>
    <col min="2314" max="2314" width="9.6328125" style="290" customWidth="1"/>
    <col min="2315" max="2316" width="9" style="290" bestFit="1" customWidth="1"/>
    <col min="2317" max="2317" width="9.6328125" style="290" bestFit="1" customWidth="1"/>
    <col min="2318" max="2560" width="9" style="290"/>
    <col min="2561" max="2561" width="6.08984375" style="290" bestFit="1" customWidth="1"/>
    <col min="2562" max="2562" width="25.453125" style="290" bestFit="1" customWidth="1"/>
    <col min="2563" max="2563" width="22.453125" style="290" customWidth="1"/>
    <col min="2564" max="2564" width="4.08984375" style="290" customWidth="1"/>
    <col min="2565" max="2565" width="7.36328125" style="290" customWidth="1"/>
    <col min="2566" max="2566" width="7.08984375" style="290" customWidth="1"/>
    <col min="2567" max="2567" width="9.6328125" style="290" bestFit="1" customWidth="1"/>
    <col min="2568" max="2568" width="17" style="290" customWidth="1"/>
    <col min="2569" max="2569" width="2" style="290" customWidth="1"/>
    <col min="2570" max="2570" width="9.6328125" style="290" customWidth="1"/>
    <col min="2571" max="2572" width="9" style="290" bestFit="1" customWidth="1"/>
    <col min="2573" max="2573" width="9.6328125" style="290" bestFit="1" customWidth="1"/>
    <col min="2574" max="2816" width="9" style="290"/>
    <col min="2817" max="2817" width="6.08984375" style="290" bestFit="1" customWidth="1"/>
    <col min="2818" max="2818" width="25.453125" style="290" bestFit="1" customWidth="1"/>
    <col min="2819" max="2819" width="22.453125" style="290" customWidth="1"/>
    <col min="2820" max="2820" width="4.08984375" style="290" customWidth="1"/>
    <col min="2821" max="2821" width="7.36328125" style="290" customWidth="1"/>
    <col min="2822" max="2822" width="7.08984375" style="290" customWidth="1"/>
    <col min="2823" max="2823" width="9.6328125" style="290" bestFit="1" customWidth="1"/>
    <col min="2824" max="2824" width="17" style="290" customWidth="1"/>
    <col min="2825" max="2825" width="2" style="290" customWidth="1"/>
    <col min="2826" max="2826" width="9.6328125" style="290" customWidth="1"/>
    <col min="2827" max="2828" width="9" style="290" bestFit="1" customWidth="1"/>
    <col min="2829" max="2829" width="9.6328125" style="290" bestFit="1" customWidth="1"/>
    <col min="2830" max="3072" width="9" style="290"/>
    <col min="3073" max="3073" width="6.08984375" style="290" bestFit="1" customWidth="1"/>
    <col min="3074" max="3074" width="25.453125" style="290" bestFit="1" customWidth="1"/>
    <col min="3075" max="3075" width="22.453125" style="290" customWidth="1"/>
    <col min="3076" max="3076" width="4.08984375" style="290" customWidth="1"/>
    <col min="3077" max="3077" width="7.36328125" style="290" customWidth="1"/>
    <col min="3078" max="3078" width="7.08984375" style="290" customWidth="1"/>
    <col min="3079" max="3079" width="9.6328125" style="290" bestFit="1" customWidth="1"/>
    <col min="3080" max="3080" width="17" style="290" customWidth="1"/>
    <col min="3081" max="3081" width="2" style="290" customWidth="1"/>
    <col min="3082" max="3082" width="9.6328125" style="290" customWidth="1"/>
    <col min="3083" max="3084" width="9" style="290" bestFit="1" customWidth="1"/>
    <col min="3085" max="3085" width="9.6328125" style="290" bestFit="1" customWidth="1"/>
    <col min="3086" max="3328" width="9" style="290"/>
    <col min="3329" max="3329" width="6.08984375" style="290" bestFit="1" customWidth="1"/>
    <col min="3330" max="3330" width="25.453125" style="290" bestFit="1" customWidth="1"/>
    <col min="3331" max="3331" width="22.453125" style="290" customWidth="1"/>
    <col min="3332" max="3332" width="4.08984375" style="290" customWidth="1"/>
    <col min="3333" max="3333" width="7.36328125" style="290" customWidth="1"/>
    <col min="3334" max="3334" width="7.08984375" style="290" customWidth="1"/>
    <col min="3335" max="3335" width="9.6328125" style="290" bestFit="1" customWidth="1"/>
    <col min="3336" max="3336" width="17" style="290" customWidth="1"/>
    <col min="3337" max="3337" width="2" style="290" customWidth="1"/>
    <col min="3338" max="3338" width="9.6328125" style="290" customWidth="1"/>
    <col min="3339" max="3340" width="9" style="290" bestFit="1" customWidth="1"/>
    <col min="3341" max="3341" width="9.6328125" style="290" bestFit="1" customWidth="1"/>
    <col min="3342" max="3584" width="9" style="290"/>
    <col min="3585" max="3585" width="6.08984375" style="290" bestFit="1" customWidth="1"/>
    <col min="3586" max="3586" width="25.453125" style="290" bestFit="1" customWidth="1"/>
    <col min="3587" max="3587" width="22.453125" style="290" customWidth="1"/>
    <col min="3588" max="3588" width="4.08984375" style="290" customWidth="1"/>
    <col min="3589" max="3589" width="7.36328125" style="290" customWidth="1"/>
    <col min="3590" max="3590" width="7.08984375" style="290" customWidth="1"/>
    <col min="3591" max="3591" width="9.6328125" style="290" bestFit="1" customWidth="1"/>
    <col min="3592" max="3592" width="17" style="290" customWidth="1"/>
    <col min="3593" max="3593" width="2" style="290" customWidth="1"/>
    <col min="3594" max="3594" width="9.6328125" style="290" customWidth="1"/>
    <col min="3595" max="3596" width="9" style="290" bestFit="1" customWidth="1"/>
    <col min="3597" max="3597" width="9.6328125" style="290" bestFit="1" customWidth="1"/>
    <col min="3598" max="3840" width="9" style="290"/>
    <col min="3841" max="3841" width="6.08984375" style="290" bestFit="1" customWidth="1"/>
    <col min="3842" max="3842" width="25.453125" style="290" bestFit="1" customWidth="1"/>
    <col min="3843" max="3843" width="22.453125" style="290" customWidth="1"/>
    <col min="3844" max="3844" width="4.08984375" style="290" customWidth="1"/>
    <col min="3845" max="3845" width="7.36328125" style="290" customWidth="1"/>
    <col min="3846" max="3846" width="7.08984375" style="290" customWidth="1"/>
    <col min="3847" max="3847" width="9.6328125" style="290" bestFit="1" customWidth="1"/>
    <col min="3848" max="3848" width="17" style="290" customWidth="1"/>
    <col min="3849" max="3849" width="2" style="290" customWidth="1"/>
    <col min="3850" max="3850" width="9.6328125" style="290" customWidth="1"/>
    <col min="3851" max="3852" width="9" style="290" bestFit="1" customWidth="1"/>
    <col min="3853" max="3853" width="9.6328125" style="290" bestFit="1" customWidth="1"/>
    <col min="3854" max="4096" width="9" style="290"/>
    <col min="4097" max="4097" width="6.08984375" style="290" bestFit="1" customWidth="1"/>
    <col min="4098" max="4098" width="25.453125" style="290" bestFit="1" customWidth="1"/>
    <col min="4099" max="4099" width="22.453125" style="290" customWidth="1"/>
    <col min="4100" max="4100" width="4.08984375" style="290" customWidth="1"/>
    <col min="4101" max="4101" width="7.36328125" style="290" customWidth="1"/>
    <col min="4102" max="4102" width="7.08984375" style="290" customWidth="1"/>
    <col min="4103" max="4103" width="9.6328125" style="290" bestFit="1" customWidth="1"/>
    <col min="4104" max="4104" width="17" style="290" customWidth="1"/>
    <col min="4105" max="4105" width="2" style="290" customWidth="1"/>
    <col min="4106" max="4106" width="9.6328125" style="290" customWidth="1"/>
    <col min="4107" max="4108" width="9" style="290" bestFit="1" customWidth="1"/>
    <col min="4109" max="4109" width="9.6328125" style="290" bestFit="1" customWidth="1"/>
    <col min="4110" max="4352" width="9" style="290"/>
    <col min="4353" max="4353" width="6.08984375" style="290" bestFit="1" customWidth="1"/>
    <col min="4354" max="4354" width="25.453125" style="290" bestFit="1" customWidth="1"/>
    <col min="4355" max="4355" width="22.453125" style="290" customWidth="1"/>
    <col min="4356" max="4356" width="4.08984375" style="290" customWidth="1"/>
    <col min="4357" max="4357" width="7.36328125" style="290" customWidth="1"/>
    <col min="4358" max="4358" width="7.08984375" style="290" customWidth="1"/>
    <col min="4359" max="4359" width="9.6328125" style="290" bestFit="1" customWidth="1"/>
    <col min="4360" max="4360" width="17" style="290" customWidth="1"/>
    <col min="4361" max="4361" width="2" style="290" customWidth="1"/>
    <col min="4362" max="4362" width="9.6328125" style="290" customWidth="1"/>
    <col min="4363" max="4364" width="9" style="290" bestFit="1" customWidth="1"/>
    <col min="4365" max="4365" width="9.6328125" style="290" bestFit="1" customWidth="1"/>
    <col min="4366" max="4608" width="9" style="290"/>
    <col min="4609" max="4609" width="6.08984375" style="290" bestFit="1" customWidth="1"/>
    <col min="4610" max="4610" width="25.453125" style="290" bestFit="1" customWidth="1"/>
    <col min="4611" max="4611" width="22.453125" style="290" customWidth="1"/>
    <col min="4612" max="4612" width="4.08984375" style="290" customWidth="1"/>
    <col min="4613" max="4613" width="7.36328125" style="290" customWidth="1"/>
    <col min="4614" max="4614" width="7.08984375" style="290" customWidth="1"/>
    <col min="4615" max="4615" width="9.6328125" style="290" bestFit="1" customWidth="1"/>
    <col min="4616" max="4616" width="17" style="290" customWidth="1"/>
    <col min="4617" max="4617" width="2" style="290" customWidth="1"/>
    <col min="4618" max="4618" width="9.6328125" style="290" customWidth="1"/>
    <col min="4619" max="4620" width="9" style="290" bestFit="1" customWidth="1"/>
    <col min="4621" max="4621" width="9.6328125" style="290" bestFit="1" customWidth="1"/>
    <col min="4622" max="4864" width="9" style="290"/>
    <col min="4865" max="4865" width="6.08984375" style="290" bestFit="1" customWidth="1"/>
    <col min="4866" max="4866" width="25.453125" style="290" bestFit="1" customWidth="1"/>
    <col min="4867" max="4867" width="22.453125" style="290" customWidth="1"/>
    <col min="4868" max="4868" width="4.08984375" style="290" customWidth="1"/>
    <col min="4869" max="4869" width="7.36328125" style="290" customWidth="1"/>
    <col min="4870" max="4870" width="7.08984375" style="290" customWidth="1"/>
    <col min="4871" max="4871" width="9.6328125" style="290" bestFit="1" customWidth="1"/>
    <col min="4872" max="4872" width="17" style="290" customWidth="1"/>
    <col min="4873" max="4873" width="2" style="290" customWidth="1"/>
    <col min="4874" max="4874" width="9.6328125" style="290" customWidth="1"/>
    <col min="4875" max="4876" width="9" style="290" bestFit="1" customWidth="1"/>
    <col min="4877" max="4877" width="9.6328125" style="290" bestFit="1" customWidth="1"/>
    <col min="4878" max="5120" width="9" style="290"/>
    <col min="5121" max="5121" width="6.08984375" style="290" bestFit="1" customWidth="1"/>
    <col min="5122" max="5122" width="25.453125" style="290" bestFit="1" customWidth="1"/>
    <col min="5123" max="5123" width="22.453125" style="290" customWidth="1"/>
    <col min="5124" max="5124" width="4.08984375" style="290" customWidth="1"/>
    <col min="5125" max="5125" width="7.36328125" style="290" customWidth="1"/>
    <col min="5126" max="5126" width="7.08984375" style="290" customWidth="1"/>
    <col min="5127" max="5127" width="9.6328125" style="290" bestFit="1" customWidth="1"/>
    <col min="5128" max="5128" width="17" style="290" customWidth="1"/>
    <col min="5129" max="5129" width="2" style="290" customWidth="1"/>
    <col min="5130" max="5130" width="9.6328125" style="290" customWidth="1"/>
    <col min="5131" max="5132" width="9" style="290" bestFit="1" customWidth="1"/>
    <col min="5133" max="5133" width="9.6328125" style="290" bestFit="1" customWidth="1"/>
    <col min="5134" max="5376" width="9" style="290"/>
    <col min="5377" max="5377" width="6.08984375" style="290" bestFit="1" customWidth="1"/>
    <col min="5378" max="5378" width="25.453125" style="290" bestFit="1" customWidth="1"/>
    <col min="5379" max="5379" width="22.453125" style="290" customWidth="1"/>
    <col min="5380" max="5380" width="4.08984375" style="290" customWidth="1"/>
    <col min="5381" max="5381" width="7.36328125" style="290" customWidth="1"/>
    <col min="5382" max="5382" width="7.08984375" style="290" customWidth="1"/>
    <col min="5383" max="5383" width="9.6328125" style="290" bestFit="1" customWidth="1"/>
    <col min="5384" max="5384" width="17" style="290" customWidth="1"/>
    <col min="5385" max="5385" width="2" style="290" customWidth="1"/>
    <col min="5386" max="5386" width="9.6328125" style="290" customWidth="1"/>
    <col min="5387" max="5388" width="9" style="290" bestFit="1" customWidth="1"/>
    <col min="5389" max="5389" width="9.6328125" style="290" bestFit="1" customWidth="1"/>
    <col min="5390" max="5632" width="9" style="290"/>
    <col min="5633" max="5633" width="6.08984375" style="290" bestFit="1" customWidth="1"/>
    <col min="5634" max="5634" width="25.453125" style="290" bestFit="1" customWidth="1"/>
    <col min="5635" max="5635" width="22.453125" style="290" customWidth="1"/>
    <col min="5636" max="5636" width="4.08984375" style="290" customWidth="1"/>
    <col min="5637" max="5637" width="7.36328125" style="290" customWidth="1"/>
    <col min="5638" max="5638" width="7.08984375" style="290" customWidth="1"/>
    <col min="5639" max="5639" width="9.6328125" style="290" bestFit="1" customWidth="1"/>
    <col min="5640" max="5640" width="17" style="290" customWidth="1"/>
    <col min="5641" max="5641" width="2" style="290" customWidth="1"/>
    <col min="5642" max="5642" width="9.6328125" style="290" customWidth="1"/>
    <col min="5643" max="5644" width="9" style="290" bestFit="1" customWidth="1"/>
    <col min="5645" max="5645" width="9.6328125" style="290" bestFit="1" customWidth="1"/>
    <col min="5646" max="5888" width="9" style="290"/>
    <col min="5889" max="5889" width="6.08984375" style="290" bestFit="1" customWidth="1"/>
    <col min="5890" max="5890" width="25.453125" style="290" bestFit="1" customWidth="1"/>
    <col min="5891" max="5891" width="22.453125" style="290" customWidth="1"/>
    <col min="5892" max="5892" width="4.08984375" style="290" customWidth="1"/>
    <col min="5893" max="5893" width="7.36328125" style="290" customWidth="1"/>
    <col min="5894" max="5894" width="7.08984375" style="290" customWidth="1"/>
    <col min="5895" max="5895" width="9.6328125" style="290" bestFit="1" customWidth="1"/>
    <col min="5896" max="5896" width="17" style="290" customWidth="1"/>
    <col min="5897" max="5897" width="2" style="290" customWidth="1"/>
    <col min="5898" max="5898" width="9.6328125" style="290" customWidth="1"/>
    <col min="5899" max="5900" width="9" style="290" bestFit="1" customWidth="1"/>
    <col min="5901" max="5901" width="9.6328125" style="290" bestFit="1" customWidth="1"/>
    <col min="5902" max="6144" width="9" style="290"/>
    <col min="6145" max="6145" width="6.08984375" style="290" bestFit="1" customWidth="1"/>
    <col min="6146" max="6146" width="25.453125" style="290" bestFit="1" customWidth="1"/>
    <col min="6147" max="6147" width="22.453125" style="290" customWidth="1"/>
    <col min="6148" max="6148" width="4.08984375" style="290" customWidth="1"/>
    <col min="6149" max="6149" width="7.36328125" style="290" customWidth="1"/>
    <col min="6150" max="6150" width="7.08984375" style="290" customWidth="1"/>
    <col min="6151" max="6151" width="9.6328125" style="290" bestFit="1" customWidth="1"/>
    <col min="6152" max="6152" width="17" style="290" customWidth="1"/>
    <col min="6153" max="6153" width="2" style="290" customWidth="1"/>
    <col min="6154" max="6154" width="9.6328125" style="290" customWidth="1"/>
    <col min="6155" max="6156" width="9" style="290" bestFit="1" customWidth="1"/>
    <col min="6157" max="6157" width="9.6328125" style="290" bestFit="1" customWidth="1"/>
    <col min="6158" max="6400" width="9" style="290"/>
    <col min="6401" max="6401" width="6.08984375" style="290" bestFit="1" customWidth="1"/>
    <col min="6402" max="6402" width="25.453125" style="290" bestFit="1" customWidth="1"/>
    <col min="6403" max="6403" width="22.453125" style="290" customWidth="1"/>
    <col min="6404" max="6404" width="4.08984375" style="290" customWidth="1"/>
    <col min="6405" max="6405" width="7.36328125" style="290" customWidth="1"/>
    <col min="6406" max="6406" width="7.08984375" style="290" customWidth="1"/>
    <col min="6407" max="6407" width="9.6328125" style="290" bestFit="1" customWidth="1"/>
    <col min="6408" max="6408" width="17" style="290" customWidth="1"/>
    <col min="6409" max="6409" width="2" style="290" customWidth="1"/>
    <col min="6410" max="6410" width="9.6328125" style="290" customWidth="1"/>
    <col min="6411" max="6412" width="9" style="290" bestFit="1" customWidth="1"/>
    <col min="6413" max="6413" width="9.6328125" style="290" bestFit="1" customWidth="1"/>
    <col min="6414" max="6656" width="9" style="290"/>
    <col min="6657" max="6657" width="6.08984375" style="290" bestFit="1" customWidth="1"/>
    <col min="6658" max="6658" width="25.453125" style="290" bestFit="1" customWidth="1"/>
    <col min="6659" max="6659" width="22.453125" style="290" customWidth="1"/>
    <col min="6660" max="6660" width="4.08984375" style="290" customWidth="1"/>
    <col min="6661" max="6661" width="7.36328125" style="290" customWidth="1"/>
    <col min="6662" max="6662" width="7.08984375" style="290" customWidth="1"/>
    <col min="6663" max="6663" width="9.6328125" style="290" bestFit="1" customWidth="1"/>
    <col min="6664" max="6664" width="17" style="290" customWidth="1"/>
    <col min="6665" max="6665" width="2" style="290" customWidth="1"/>
    <col min="6666" max="6666" width="9.6328125" style="290" customWidth="1"/>
    <col min="6667" max="6668" width="9" style="290" bestFit="1" customWidth="1"/>
    <col min="6669" max="6669" width="9.6328125" style="290" bestFit="1" customWidth="1"/>
    <col min="6670" max="6912" width="9" style="290"/>
    <col min="6913" max="6913" width="6.08984375" style="290" bestFit="1" customWidth="1"/>
    <col min="6914" max="6914" width="25.453125" style="290" bestFit="1" customWidth="1"/>
    <col min="6915" max="6915" width="22.453125" style="290" customWidth="1"/>
    <col min="6916" max="6916" width="4.08984375" style="290" customWidth="1"/>
    <col min="6917" max="6917" width="7.36328125" style="290" customWidth="1"/>
    <col min="6918" max="6918" width="7.08984375" style="290" customWidth="1"/>
    <col min="6919" max="6919" width="9.6328125" style="290" bestFit="1" customWidth="1"/>
    <col min="6920" max="6920" width="17" style="290" customWidth="1"/>
    <col min="6921" max="6921" width="2" style="290" customWidth="1"/>
    <col min="6922" max="6922" width="9.6328125" style="290" customWidth="1"/>
    <col min="6923" max="6924" width="9" style="290" bestFit="1" customWidth="1"/>
    <col min="6925" max="6925" width="9.6328125" style="290" bestFit="1" customWidth="1"/>
    <col min="6926" max="7168" width="9" style="290"/>
    <col min="7169" max="7169" width="6.08984375" style="290" bestFit="1" customWidth="1"/>
    <col min="7170" max="7170" width="25.453125" style="290" bestFit="1" customWidth="1"/>
    <col min="7171" max="7171" width="22.453125" style="290" customWidth="1"/>
    <col min="7172" max="7172" width="4.08984375" style="290" customWidth="1"/>
    <col min="7173" max="7173" width="7.36328125" style="290" customWidth="1"/>
    <col min="7174" max="7174" width="7.08984375" style="290" customWidth="1"/>
    <col min="7175" max="7175" width="9.6328125" style="290" bestFit="1" customWidth="1"/>
    <col min="7176" max="7176" width="17" style="290" customWidth="1"/>
    <col min="7177" max="7177" width="2" style="290" customWidth="1"/>
    <col min="7178" max="7178" width="9.6328125" style="290" customWidth="1"/>
    <col min="7179" max="7180" width="9" style="290" bestFit="1" customWidth="1"/>
    <col min="7181" max="7181" width="9.6328125" style="290" bestFit="1" customWidth="1"/>
    <col min="7182" max="7424" width="9" style="290"/>
    <col min="7425" max="7425" width="6.08984375" style="290" bestFit="1" customWidth="1"/>
    <col min="7426" max="7426" width="25.453125" style="290" bestFit="1" customWidth="1"/>
    <col min="7427" max="7427" width="22.453125" style="290" customWidth="1"/>
    <col min="7428" max="7428" width="4.08984375" style="290" customWidth="1"/>
    <col min="7429" max="7429" width="7.36328125" style="290" customWidth="1"/>
    <col min="7430" max="7430" width="7.08984375" style="290" customWidth="1"/>
    <col min="7431" max="7431" width="9.6328125" style="290" bestFit="1" customWidth="1"/>
    <col min="7432" max="7432" width="17" style="290" customWidth="1"/>
    <col min="7433" max="7433" width="2" style="290" customWidth="1"/>
    <col min="7434" max="7434" width="9.6328125" style="290" customWidth="1"/>
    <col min="7435" max="7436" width="9" style="290" bestFit="1" customWidth="1"/>
    <col min="7437" max="7437" width="9.6328125" style="290" bestFit="1" customWidth="1"/>
    <col min="7438" max="7680" width="9" style="290"/>
    <col min="7681" max="7681" width="6.08984375" style="290" bestFit="1" customWidth="1"/>
    <col min="7682" max="7682" width="25.453125" style="290" bestFit="1" customWidth="1"/>
    <col min="7683" max="7683" width="22.453125" style="290" customWidth="1"/>
    <col min="7684" max="7684" width="4.08984375" style="290" customWidth="1"/>
    <col min="7685" max="7685" width="7.36328125" style="290" customWidth="1"/>
    <col min="7686" max="7686" width="7.08984375" style="290" customWidth="1"/>
    <col min="7687" max="7687" width="9.6328125" style="290" bestFit="1" customWidth="1"/>
    <col min="7688" max="7688" width="17" style="290" customWidth="1"/>
    <col min="7689" max="7689" width="2" style="290" customWidth="1"/>
    <col min="7690" max="7690" width="9.6328125" style="290" customWidth="1"/>
    <col min="7691" max="7692" width="9" style="290" bestFit="1" customWidth="1"/>
    <col min="7693" max="7693" width="9.6328125" style="290" bestFit="1" customWidth="1"/>
    <col min="7694" max="7936" width="9" style="290"/>
    <col min="7937" max="7937" width="6.08984375" style="290" bestFit="1" customWidth="1"/>
    <col min="7938" max="7938" width="25.453125" style="290" bestFit="1" customWidth="1"/>
    <col min="7939" max="7939" width="22.453125" style="290" customWidth="1"/>
    <col min="7940" max="7940" width="4.08984375" style="290" customWidth="1"/>
    <col min="7941" max="7941" width="7.36328125" style="290" customWidth="1"/>
    <col min="7942" max="7942" width="7.08984375" style="290" customWidth="1"/>
    <col min="7943" max="7943" width="9.6328125" style="290" bestFit="1" customWidth="1"/>
    <col min="7944" max="7944" width="17" style="290" customWidth="1"/>
    <col min="7945" max="7945" width="2" style="290" customWidth="1"/>
    <col min="7946" max="7946" width="9.6328125" style="290" customWidth="1"/>
    <col min="7947" max="7948" width="9" style="290" bestFit="1" customWidth="1"/>
    <col min="7949" max="7949" width="9.6328125" style="290" bestFit="1" customWidth="1"/>
    <col min="7950" max="8192" width="9" style="290"/>
    <col min="8193" max="8193" width="6.08984375" style="290" bestFit="1" customWidth="1"/>
    <col min="8194" max="8194" width="25.453125" style="290" bestFit="1" customWidth="1"/>
    <col min="8195" max="8195" width="22.453125" style="290" customWidth="1"/>
    <col min="8196" max="8196" width="4.08984375" style="290" customWidth="1"/>
    <col min="8197" max="8197" width="7.36328125" style="290" customWidth="1"/>
    <col min="8198" max="8198" width="7.08984375" style="290" customWidth="1"/>
    <col min="8199" max="8199" width="9.6328125" style="290" bestFit="1" customWidth="1"/>
    <col min="8200" max="8200" width="17" style="290" customWidth="1"/>
    <col min="8201" max="8201" width="2" style="290" customWidth="1"/>
    <col min="8202" max="8202" width="9.6328125" style="290" customWidth="1"/>
    <col min="8203" max="8204" width="9" style="290" bestFit="1" customWidth="1"/>
    <col min="8205" max="8205" width="9.6328125" style="290" bestFit="1" customWidth="1"/>
    <col min="8206" max="8448" width="9" style="290"/>
    <col min="8449" max="8449" width="6.08984375" style="290" bestFit="1" customWidth="1"/>
    <col min="8450" max="8450" width="25.453125" style="290" bestFit="1" customWidth="1"/>
    <col min="8451" max="8451" width="22.453125" style="290" customWidth="1"/>
    <col min="8452" max="8452" width="4.08984375" style="290" customWidth="1"/>
    <col min="8453" max="8453" width="7.36328125" style="290" customWidth="1"/>
    <col min="8454" max="8454" width="7.08984375" style="290" customWidth="1"/>
    <col min="8455" max="8455" width="9.6328125" style="290" bestFit="1" customWidth="1"/>
    <col min="8456" max="8456" width="17" style="290" customWidth="1"/>
    <col min="8457" max="8457" width="2" style="290" customWidth="1"/>
    <col min="8458" max="8458" width="9.6328125" style="290" customWidth="1"/>
    <col min="8459" max="8460" width="9" style="290" bestFit="1" customWidth="1"/>
    <col min="8461" max="8461" width="9.6328125" style="290" bestFit="1" customWidth="1"/>
    <col min="8462" max="8704" width="9" style="290"/>
    <col min="8705" max="8705" width="6.08984375" style="290" bestFit="1" customWidth="1"/>
    <col min="8706" max="8706" width="25.453125" style="290" bestFit="1" customWidth="1"/>
    <col min="8707" max="8707" width="22.453125" style="290" customWidth="1"/>
    <col min="8708" max="8708" width="4.08984375" style="290" customWidth="1"/>
    <col min="8709" max="8709" width="7.36328125" style="290" customWidth="1"/>
    <col min="8710" max="8710" width="7.08984375" style="290" customWidth="1"/>
    <col min="8711" max="8711" width="9.6328125" style="290" bestFit="1" customWidth="1"/>
    <col min="8712" max="8712" width="17" style="290" customWidth="1"/>
    <col min="8713" max="8713" width="2" style="290" customWidth="1"/>
    <col min="8714" max="8714" width="9.6328125" style="290" customWidth="1"/>
    <col min="8715" max="8716" width="9" style="290" bestFit="1" customWidth="1"/>
    <col min="8717" max="8717" width="9.6328125" style="290" bestFit="1" customWidth="1"/>
    <col min="8718" max="8960" width="9" style="290"/>
    <col min="8961" max="8961" width="6.08984375" style="290" bestFit="1" customWidth="1"/>
    <col min="8962" max="8962" width="25.453125" style="290" bestFit="1" customWidth="1"/>
    <col min="8963" max="8963" width="22.453125" style="290" customWidth="1"/>
    <col min="8964" max="8964" width="4.08984375" style="290" customWidth="1"/>
    <col min="8965" max="8965" width="7.36328125" style="290" customWidth="1"/>
    <col min="8966" max="8966" width="7.08984375" style="290" customWidth="1"/>
    <col min="8967" max="8967" width="9.6328125" style="290" bestFit="1" customWidth="1"/>
    <col min="8968" max="8968" width="17" style="290" customWidth="1"/>
    <col min="8969" max="8969" width="2" style="290" customWidth="1"/>
    <col min="8970" max="8970" width="9.6328125" style="290" customWidth="1"/>
    <col min="8971" max="8972" width="9" style="290" bestFit="1" customWidth="1"/>
    <col min="8973" max="8973" width="9.6328125" style="290" bestFit="1" customWidth="1"/>
    <col min="8974" max="9216" width="9" style="290"/>
    <col min="9217" max="9217" width="6.08984375" style="290" bestFit="1" customWidth="1"/>
    <col min="9218" max="9218" width="25.453125" style="290" bestFit="1" customWidth="1"/>
    <col min="9219" max="9219" width="22.453125" style="290" customWidth="1"/>
    <col min="9220" max="9220" width="4.08984375" style="290" customWidth="1"/>
    <col min="9221" max="9221" width="7.36328125" style="290" customWidth="1"/>
    <col min="9222" max="9222" width="7.08984375" style="290" customWidth="1"/>
    <col min="9223" max="9223" width="9.6328125" style="290" bestFit="1" customWidth="1"/>
    <col min="9224" max="9224" width="17" style="290" customWidth="1"/>
    <col min="9225" max="9225" width="2" style="290" customWidth="1"/>
    <col min="9226" max="9226" width="9.6328125" style="290" customWidth="1"/>
    <col min="9227" max="9228" width="9" style="290" bestFit="1" customWidth="1"/>
    <col min="9229" max="9229" width="9.6328125" style="290" bestFit="1" customWidth="1"/>
    <col min="9230" max="9472" width="9" style="290"/>
    <col min="9473" max="9473" width="6.08984375" style="290" bestFit="1" customWidth="1"/>
    <col min="9474" max="9474" width="25.453125" style="290" bestFit="1" customWidth="1"/>
    <col min="9475" max="9475" width="22.453125" style="290" customWidth="1"/>
    <col min="9476" max="9476" width="4.08984375" style="290" customWidth="1"/>
    <col min="9477" max="9477" width="7.36328125" style="290" customWidth="1"/>
    <col min="9478" max="9478" width="7.08984375" style="290" customWidth="1"/>
    <col min="9479" max="9479" width="9.6328125" style="290" bestFit="1" customWidth="1"/>
    <col min="9480" max="9480" width="17" style="290" customWidth="1"/>
    <col min="9481" max="9481" width="2" style="290" customWidth="1"/>
    <col min="9482" max="9482" width="9.6328125" style="290" customWidth="1"/>
    <col min="9483" max="9484" width="9" style="290" bestFit="1" customWidth="1"/>
    <col min="9485" max="9485" width="9.6328125" style="290" bestFit="1" customWidth="1"/>
    <col min="9486" max="9728" width="9" style="290"/>
    <col min="9729" max="9729" width="6.08984375" style="290" bestFit="1" customWidth="1"/>
    <col min="9730" max="9730" width="25.453125" style="290" bestFit="1" customWidth="1"/>
    <col min="9731" max="9731" width="22.453125" style="290" customWidth="1"/>
    <col min="9732" max="9732" width="4.08984375" style="290" customWidth="1"/>
    <col min="9733" max="9733" width="7.36328125" style="290" customWidth="1"/>
    <col min="9734" max="9734" width="7.08984375" style="290" customWidth="1"/>
    <col min="9735" max="9735" width="9.6328125" style="290" bestFit="1" customWidth="1"/>
    <col min="9736" max="9736" width="17" style="290" customWidth="1"/>
    <col min="9737" max="9737" width="2" style="290" customWidth="1"/>
    <col min="9738" max="9738" width="9.6328125" style="290" customWidth="1"/>
    <col min="9739" max="9740" width="9" style="290" bestFit="1" customWidth="1"/>
    <col min="9741" max="9741" width="9.6328125" style="290" bestFit="1" customWidth="1"/>
    <col min="9742" max="9984" width="9" style="290"/>
    <col min="9985" max="9985" width="6.08984375" style="290" bestFit="1" customWidth="1"/>
    <col min="9986" max="9986" width="25.453125" style="290" bestFit="1" customWidth="1"/>
    <col min="9987" max="9987" width="22.453125" style="290" customWidth="1"/>
    <col min="9988" max="9988" width="4.08984375" style="290" customWidth="1"/>
    <col min="9989" max="9989" width="7.36328125" style="290" customWidth="1"/>
    <col min="9990" max="9990" width="7.08984375" style="290" customWidth="1"/>
    <col min="9991" max="9991" width="9.6328125" style="290" bestFit="1" customWidth="1"/>
    <col min="9992" max="9992" width="17" style="290" customWidth="1"/>
    <col min="9993" max="9993" width="2" style="290" customWidth="1"/>
    <col min="9994" max="9994" width="9.6328125" style="290" customWidth="1"/>
    <col min="9995" max="9996" width="9" style="290" bestFit="1" customWidth="1"/>
    <col min="9997" max="9997" width="9.6328125" style="290" bestFit="1" customWidth="1"/>
    <col min="9998" max="10240" width="9" style="290"/>
    <col min="10241" max="10241" width="6.08984375" style="290" bestFit="1" customWidth="1"/>
    <col min="10242" max="10242" width="25.453125" style="290" bestFit="1" customWidth="1"/>
    <col min="10243" max="10243" width="22.453125" style="290" customWidth="1"/>
    <col min="10244" max="10244" width="4.08984375" style="290" customWidth="1"/>
    <col min="10245" max="10245" width="7.36328125" style="290" customWidth="1"/>
    <col min="10246" max="10246" width="7.08984375" style="290" customWidth="1"/>
    <col min="10247" max="10247" width="9.6328125" style="290" bestFit="1" customWidth="1"/>
    <col min="10248" max="10248" width="17" style="290" customWidth="1"/>
    <col min="10249" max="10249" width="2" style="290" customWidth="1"/>
    <col min="10250" max="10250" width="9.6328125" style="290" customWidth="1"/>
    <col min="10251" max="10252" width="9" style="290" bestFit="1" customWidth="1"/>
    <col min="10253" max="10253" width="9.6328125" style="290" bestFit="1" customWidth="1"/>
    <col min="10254" max="10496" width="9" style="290"/>
    <col min="10497" max="10497" width="6.08984375" style="290" bestFit="1" customWidth="1"/>
    <col min="10498" max="10498" width="25.453125" style="290" bestFit="1" customWidth="1"/>
    <col min="10499" max="10499" width="22.453125" style="290" customWidth="1"/>
    <col min="10500" max="10500" width="4.08984375" style="290" customWidth="1"/>
    <col min="10501" max="10501" width="7.36328125" style="290" customWidth="1"/>
    <col min="10502" max="10502" width="7.08984375" style="290" customWidth="1"/>
    <col min="10503" max="10503" width="9.6328125" style="290" bestFit="1" customWidth="1"/>
    <col min="10504" max="10504" width="17" style="290" customWidth="1"/>
    <col min="10505" max="10505" width="2" style="290" customWidth="1"/>
    <col min="10506" max="10506" width="9.6328125" style="290" customWidth="1"/>
    <col min="10507" max="10508" width="9" style="290" bestFit="1" customWidth="1"/>
    <col min="10509" max="10509" width="9.6328125" style="290" bestFit="1" customWidth="1"/>
    <col min="10510" max="10752" width="9" style="290"/>
    <col min="10753" max="10753" width="6.08984375" style="290" bestFit="1" customWidth="1"/>
    <col min="10754" max="10754" width="25.453125" style="290" bestFit="1" customWidth="1"/>
    <col min="10755" max="10755" width="22.453125" style="290" customWidth="1"/>
    <col min="10756" max="10756" width="4.08984375" style="290" customWidth="1"/>
    <col min="10757" max="10757" width="7.36328125" style="290" customWidth="1"/>
    <col min="10758" max="10758" width="7.08984375" style="290" customWidth="1"/>
    <col min="10759" max="10759" width="9.6328125" style="290" bestFit="1" customWidth="1"/>
    <col min="10760" max="10760" width="17" style="290" customWidth="1"/>
    <col min="10761" max="10761" width="2" style="290" customWidth="1"/>
    <col min="10762" max="10762" width="9.6328125" style="290" customWidth="1"/>
    <col min="10763" max="10764" width="9" style="290" bestFit="1" customWidth="1"/>
    <col min="10765" max="10765" width="9.6328125" style="290" bestFit="1" customWidth="1"/>
    <col min="10766" max="11008" width="9" style="290"/>
    <col min="11009" max="11009" width="6.08984375" style="290" bestFit="1" customWidth="1"/>
    <col min="11010" max="11010" width="25.453125" style="290" bestFit="1" customWidth="1"/>
    <col min="11011" max="11011" width="22.453125" style="290" customWidth="1"/>
    <col min="11012" max="11012" width="4.08984375" style="290" customWidth="1"/>
    <col min="11013" max="11013" width="7.36328125" style="290" customWidth="1"/>
    <col min="11014" max="11014" width="7.08984375" style="290" customWidth="1"/>
    <col min="11015" max="11015" width="9.6328125" style="290" bestFit="1" customWidth="1"/>
    <col min="11016" max="11016" width="17" style="290" customWidth="1"/>
    <col min="11017" max="11017" width="2" style="290" customWidth="1"/>
    <col min="11018" max="11018" width="9.6328125" style="290" customWidth="1"/>
    <col min="11019" max="11020" width="9" style="290" bestFit="1" customWidth="1"/>
    <col min="11021" max="11021" width="9.6328125" style="290" bestFit="1" customWidth="1"/>
    <col min="11022" max="11264" width="9" style="290"/>
    <col min="11265" max="11265" width="6.08984375" style="290" bestFit="1" customWidth="1"/>
    <col min="11266" max="11266" width="25.453125" style="290" bestFit="1" customWidth="1"/>
    <col min="11267" max="11267" width="22.453125" style="290" customWidth="1"/>
    <col min="11268" max="11268" width="4.08984375" style="290" customWidth="1"/>
    <col min="11269" max="11269" width="7.36328125" style="290" customWidth="1"/>
    <col min="11270" max="11270" width="7.08984375" style="290" customWidth="1"/>
    <col min="11271" max="11271" width="9.6328125" style="290" bestFit="1" customWidth="1"/>
    <col min="11272" max="11272" width="17" style="290" customWidth="1"/>
    <col min="11273" max="11273" width="2" style="290" customWidth="1"/>
    <col min="11274" max="11274" width="9.6328125" style="290" customWidth="1"/>
    <col min="11275" max="11276" width="9" style="290" bestFit="1" customWidth="1"/>
    <col min="11277" max="11277" width="9.6328125" style="290" bestFit="1" customWidth="1"/>
    <col min="11278" max="11520" width="9" style="290"/>
    <col min="11521" max="11521" width="6.08984375" style="290" bestFit="1" customWidth="1"/>
    <col min="11522" max="11522" width="25.453125" style="290" bestFit="1" customWidth="1"/>
    <col min="11523" max="11523" width="22.453125" style="290" customWidth="1"/>
    <col min="11524" max="11524" width="4.08984375" style="290" customWidth="1"/>
    <col min="11525" max="11525" width="7.36328125" style="290" customWidth="1"/>
    <col min="11526" max="11526" width="7.08984375" style="290" customWidth="1"/>
    <col min="11527" max="11527" width="9.6328125" style="290" bestFit="1" customWidth="1"/>
    <col min="11528" max="11528" width="17" style="290" customWidth="1"/>
    <col min="11529" max="11529" width="2" style="290" customWidth="1"/>
    <col min="11530" max="11530" width="9.6328125" style="290" customWidth="1"/>
    <col min="11531" max="11532" width="9" style="290" bestFit="1" customWidth="1"/>
    <col min="11533" max="11533" width="9.6328125" style="290" bestFit="1" customWidth="1"/>
    <col min="11534" max="11776" width="9" style="290"/>
    <col min="11777" max="11777" width="6.08984375" style="290" bestFit="1" customWidth="1"/>
    <col min="11778" max="11778" width="25.453125" style="290" bestFit="1" customWidth="1"/>
    <col min="11779" max="11779" width="22.453125" style="290" customWidth="1"/>
    <col min="11780" max="11780" width="4.08984375" style="290" customWidth="1"/>
    <col min="11781" max="11781" width="7.36328125" style="290" customWidth="1"/>
    <col min="11782" max="11782" width="7.08984375" style="290" customWidth="1"/>
    <col min="11783" max="11783" width="9.6328125" style="290" bestFit="1" customWidth="1"/>
    <col min="11784" max="11784" width="17" style="290" customWidth="1"/>
    <col min="11785" max="11785" width="2" style="290" customWidth="1"/>
    <col min="11786" max="11786" width="9.6328125" style="290" customWidth="1"/>
    <col min="11787" max="11788" width="9" style="290" bestFit="1" customWidth="1"/>
    <col min="11789" max="11789" width="9.6328125" style="290" bestFit="1" customWidth="1"/>
    <col min="11790" max="12032" width="9" style="290"/>
    <col min="12033" max="12033" width="6.08984375" style="290" bestFit="1" customWidth="1"/>
    <col min="12034" max="12034" width="25.453125" style="290" bestFit="1" customWidth="1"/>
    <col min="12035" max="12035" width="22.453125" style="290" customWidth="1"/>
    <col min="12036" max="12036" width="4.08984375" style="290" customWidth="1"/>
    <col min="12037" max="12037" width="7.36328125" style="290" customWidth="1"/>
    <col min="12038" max="12038" width="7.08984375" style="290" customWidth="1"/>
    <col min="12039" max="12039" width="9.6328125" style="290" bestFit="1" customWidth="1"/>
    <col min="12040" max="12040" width="17" style="290" customWidth="1"/>
    <col min="12041" max="12041" width="2" style="290" customWidth="1"/>
    <col min="12042" max="12042" width="9.6328125" style="290" customWidth="1"/>
    <col min="12043" max="12044" width="9" style="290" bestFit="1" customWidth="1"/>
    <col min="12045" max="12045" width="9.6328125" style="290" bestFit="1" customWidth="1"/>
    <col min="12046" max="12288" width="9" style="290"/>
    <col min="12289" max="12289" width="6.08984375" style="290" bestFit="1" customWidth="1"/>
    <col min="12290" max="12290" width="25.453125" style="290" bestFit="1" customWidth="1"/>
    <col min="12291" max="12291" width="22.453125" style="290" customWidth="1"/>
    <col min="12292" max="12292" width="4.08984375" style="290" customWidth="1"/>
    <col min="12293" max="12293" width="7.36328125" style="290" customWidth="1"/>
    <col min="12294" max="12294" width="7.08984375" style="290" customWidth="1"/>
    <col min="12295" max="12295" width="9.6328125" style="290" bestFit="1" customWidth="1"/>
    <col min="12296" max="12296" width="17" style="290" customWidth="1"/>
    <col min="12297" max="12297" width="2" style="290" customWidth="1"/>
    <col min="12298" max="12298" width="9.6328125" style="290" customWidth="1"/>
    <col min="12299" max="12300" width="9" style="290" bestFit="1" customWidth="1"/>
    <col min="12301" max="12301" width="9.6328125" style="290" bestFit="1" customWidth="1"/>
    <col min="12302" max="12544" width="9" style="290"/>
    <col min="12545" max="12545" width="6.08984375" style="290" bestFit="1" customWidth="1"/>
    <col min="12546" max="12546" width="25.453125" style="290" bestFit="1" customWidth="1"/>
    <col min="12547" max="12547" width="22.453125" style="290" customWidth="1"/>
    <col min="12548" max="12548" width="4.08984375" style="290" customWidth="1"/>
    <col min="12549" max="12549" width="7.36328125" style="290" customWidth="1"/>
    <col min="12550" max="12550" width="7.08984375" style="290" customWidth="1"/>
    <col min="12551" max="12551" width="9.6328125" style="290" bestFit="1" customWidth="1"/>
    <col min="12552" max="12552" width="17" style="290" customWidth="1"/>
    <col min="12553" max="12553" width="2" style="290" customWidth="1"/>
    <col min="12554" max="12554" width="9.6328125" style="290" customWidth="1"/>
    <col min="12555" max="12556" width="9" style="290" bestFit="1" customWidth="1"/>
    <col min="12557" max="12557" width="9.6328125" style="290" bestFit="1" customWidth="1"/>
    <col min="12558" max="12800" width="9" style="290"/>
    <col min="12801" max="12801" width="6.08984375" style="290" bestFit="1" customWidth="1"/>
    <col min="12802" max="12802" width="25.453125" style="290" bestFit="1" customWidth="1"/>
    <col min="12803" max="12803" width="22.453125" style="290" customWidth="1"/>
    <col min="12804" max="12804" width="4.08984375" style="290" customWidth="1"/>
    <col min="12805" max="12805" width="7.36328125" style="290" customWidth="1"/>
    <col min="12806" max="12806" width="7.08984375" style="290" customWidth="1"/>
    <col min="12807" max="12807" width="9.6328125" style="290" bestFit="1" customWidth="1"/>
    <col min="12808" max="12808" width="17" style="290" customWidth="1"/>
    <col min="12809" max="12809" width="2" style="290" customWidth="1"/>
    <col min="12810" max="12810" width="9.6328125" style="290" customWidth="1"/>
    <col min="12811" max="12812" width="9" style="290" bestFit="1" customWidth="1"/>
    <col min="12813" max="12813" width="9.6328125" style="290" bestFit="1" customWidth="1"/>
    <col min="12814" max="13056" width="9" style="290"/>
    <col min="13057" max="13057" width="6.08984375" style="290" bestFit="1" customWidth="1"/>
    <col min="13058" max="13058" width="25.453125" style="290" bestFit="1" customWidth="1"/>
    <col min="13059" max="13059" width="22.453125" style="290" customWidth="1"/>
    <col min="13060" max="13060" width="4.08984375" style="290" customWidth="1"/>
    <col min="13061" max="13061" width="7.36328125" style="290" customWidth="1"/>
    <col min="13062" max="13062" width="7.08984375" style="290" customWidth="1"/>
    <col min="13063" max="13063" width="9.6328125" style="290" bestFit="1" customWidth="1"/>
    <col min="13064" max="13064" width="17" style="290" customWidth="1"/>
    <col min="13065" max="13065" width="2" style="290" customWidth="1"/>
    <col min="13066" max="13066" width="9.6328125" style="290" customWidth="1"/>
    <col min="13067" max="13068" width="9" style="290" bestFit="1" customWidth="1"/>
    <col min="13069" max="13069" width="9.6328125" style="290" bestFit="1" customWidth="1"/>
    <col min="13070" max="13312" width="9" style="290"/>
    <col min="13313" max="13313" width="6.08984375" style="290" bestFit="1" customWidth="1"/>
    <col min="13314" max="13314" width="25.453125" style="290" bestFit="1" customWidth="1"/>
    <col min="13315" max="13315" width="22.453125" style="290" customWidth="1"/>
    <col min="13316" max="13316" width="4.08984375" style="290" customWidth="1"/>
    <col min="13317" max="13317" width="7.36328125" style="290" customWidth="1"/>
    <col min="13318" max="13318" width="7.08984375" style="290" customWidth="1"/>
    <col min="13319" max="13319" width="9.6328125" style="290" bestFit="1" customWidth="1"/>
    <col min="13320" max="13320" width="17" style="290" customWidth="1"/>
    <col min="13321" max="13321" width="2" style="290" customWidth="1"/>
    <col min="13322" max="13322" width="9.6328125" style="290" customWidth="1"/>
    <col min="13323" max="13324" width="9" style="290" bestFit="1" customWidth="1"/>
    <col min="13325" max="13325" width="9.6328125" style="290" bestFit="1" customWidth="1"/>
    <col min="13326" max="13568" width="9" style="290"/>
    <col min="13569" max="13569" width="6.08984375" style="290" bestFit="1" customWidth="1"/>
    <col min="13570" max="13570" width="25.453125" style="290" bestFit="1" customWidth="1"/>
    <col min="13571" max="13571" width="22.453125" style="290" customWidth="1"/>
    <col min="13572" max="13572" width="4.08984375" style="290" customWidth="1"/>
    <col min="13573" max="13573" width="7.36328125" style="290" customWidth="1"/>
    <col min="13574" max="13574" width="7.08984375" style="290" customWidth="1"/>
    <col min="13575" max="13575" width="9.6328125" style="290" bestFit="1" customWidth="1"/>
    <col min="13576" max="13576" width="17" style="290" customWidth="1"/>
    <col min="13577" max="13577" width="2" style="290" customWidth="1"/>
    <col min="13578" max="13578" width="9.6328125" style="290" customWidth="1"/>
    <col min="13579" max="13580" width="9" style="290" bestFit="1" customWidth="1"/>
    <col min="13581" max="13581" width="9.6328125" style="290" bestFit="1" customWidth="1"/>
    <col min="13582" max="13824" width="9" style="290"/>
    <col min="13825" max="13825" width="6.08984375" style="290" bestFit="1" customWidth="1"/>
    <col min="13826" max="13826" width="25.453125" style="290" bestFit="1" customWidth="1"/>
    <col min="13827" max="13827" width="22.453125" style="290" customWidth="1"/>
    <col min="13828" max="13828" width="4.08984375" style="290" customWidth="1"/>
    <col min="13829" max="13829" width="7.36328125" style="290" customWidth="1"/>
    <col min="13830" max="13830" width="7.08984375" style="290" customWidth="1"/>
    <col min="13831" max="13831" width="9.6328125" style="290" bestFit="1" customWidth="1"/>
    <col min="13832" max="13832" width="17" style="290" customWidth="1"/>
    <col min="13833" max="13833" width="2" style="290" customWidth="1"/>
    <col min="13834" max="13834" width="9.6328125" style="290" customWidth="1"/>
    <col min="13835" max="13836" width="9" style="290" bestFit="1" customWidth="1"/>
    <col min="13837" max="13837" width="9.6328125" style="290" bestFit="1" customWidth="1"/>
    <col min="13838" max="14080" width="9" style="290"/>
    <col min="14081" max="14081" width="6.08984375" style="290" bestFit="1" customWidth="1"/>
    <col min="14082" max="14082" width="25.453125" style="290" bestFit="1" customWidth="1"/>
    <col min="14083" max="14083" width="22.453125" style="290" customWidth="1"/>
    <col min="14084" max="14084" width="4.08984375" style="290" customWidth="1"/>
    <col min="14085" max="14085" width="7.36328125" style="290" customWidth="1"/>
    <col min="14086" max="14086" width="7.08984375" style="290" customWidth="1"/>
    <col min="14087" max="14087" width="9.6328125" style="290" bestFit="1" customWidth="1"/>
    <col min="14088" max="14088" width="17" style="290" customWidth="1"/>
    <col min="14089" max="14089" width="2" style="290" customWidth="1"/>
    <col min="14090" max="14090" width="9.6328125" style="290" customWidth="1"/>
    <col min="14091" max="14092" width="9" style="290" bestFit="1" customWidth="1"/>
    <col min="14093" max="14093" width="9.6328125" style="290" bestFit="1" customWidth="1"/>
    <col min="14094" max="14336" width="9" style="290"/>
    <col min="14337" max="14337" width="6.08984375" style="290" bestFit="1" customWidth="1"/>
    <col min="14338" max="14338" width="25.453125" style="290" bestFit="1" customWidth="1"/>
    <col min="14339" max="14339" width="22.453125" style="290" customWidth="1"/>
    <col min="14340" max="14340" width="4.08984375" style="290" customWidth="1"/>
    <col min="14341" max="14341" width="7.36328125" style="290" customWidth="1"/>
    <col min="14342" max="14342" width="7.08984375" style="290" customWidth="1"/>
    <col min="14343" max="14343" width="9.6328125" style="290" bestFit="1" customWidth="1"/>
    <col min="14344" max="14344" width="17" style="290" customWidth="1"/>
    <col min="14345" max="14345" width="2" style="290" customWidth="1"/>
    <col min="14346" max="14346" width="9.6328125" style="290" customWidth="1"/>
    <col min="14347" max="14348" width="9" style="290" bestFit="1" customWidth="1"/>
    <col min="14349" max="14349" width="9.6328125" style="290" bestFit="1" customWidth="1"/>
    <col min="14350" max="14592" width="9" style="290"/>
    <col min="14593" max="14593" width="6.08984375" style="290" bestFit="1" customWidth="1"/>
    <col min="14594" max="14594" width="25.453125" style="290" bestFit="1" customWidth="1"/>
    <col min="14595" max="14595" width="22.453125" style="290" customWidth="1"/>
    <col min="14596" max="14596" width="4.08984375" style="290" customWidth="1"/>
    <col min="14597" max="14597" width="7.36328125" style="290" customWidth="1"/>
    <col min="14598" max="14598" width="7.08984375" style="290" customWidth="1"/>
    <col min="14599" max="14599" width="9.6328125" style="290" bestFit="1" customWidth="1"/>
    <col min="14600" max="14600" width="17" style="290" customWidth="1"/>
    <col min="14601" max="14601" width="2" style="290" customWidth="1"/>
    <col min="14602" max="14602" width="9.6328125" style="290" customWidth="1"/>
    <col min="14603" max="14604" width="9" style="290" bestFit="1" customWidth="1"/>
    <col min="14605" max="14605" width="9.6328125" style="290" bestFit="1" customWidth="1"/>
    <col min="14606" max="14848" width="9" style="290"/>
    <col min="14849" max="14849" width="6.08984375" style="290" bestFit="1" customWidth="1"/>
    <col min="14850" max="14850" width="25.453125" style="290" bestFit="1" customWidth="1"/>
    <col min="14851" max="14851" width="22.453125" style="290" customWidth="1"/>
    <col min="14852" max="14852" width="4.08984375" style="290" customWidth="1"/>
    <col min="14853" max="14853" width="7.36328125" style="290" customWidth="1"/>
    <col min="14854" max="14854" width="7.08984375" style="290" customWidth="1"/>
    <col min="14855" max="14855" width="9.6328125" style="290" bestFit="1" customWidth="1"/>
    <col min="14856" max="14856" width="17" style="290" customWidth="1"/>
    <col min="14857" max="14857" width="2" style="290" customWidth="1"/>
    <col min="14858" max="14858" width="9.6328125" style="290" customWidth="1"/>
    <col min="14859" max="14860" width="9" style="290" bestFit="1" customWidth="1"/>
    <col min="14861" max="14861" width="9.6328125" style="290" bestFit="1" customWidth="1"/>
    <col min="14862" max="15104" width="9" style="290"/>
    <col min="15105" max="15105" width="6.08984375" style="290" bestFit="1" customWidth="1"/>
    <col min="15106" max="15106" width="25.453125" style="290" bestFit="1" customWidth="1"/>
    <col min="15107" max="15107" width="22.453125" style="290" customWidth="1"/>
    <col min="15108" max="15108" width="4.08984375" style="290" customWidth="1"/>
    <col min="15109" max="15109" width="7.36328125" style="290" customWidth="1"/>
    <col min="15110" max="15110" width="7.08984375" style="290" customWidth="1"/>
    <col min="15111" max="15111" width="9.6328125" style="290" bestFit="1" customWidth="1"/>
    <col min="15112" max="15112" width="17" style="290" customWidth="1"/>
    <col min="15113" max="15113" width="2" style="290" customWidth="1"/>
    <col min="15114" max="15114" width="9.6328125" style="290" customWidth="1"/>
    <col min="15115" max="15116" width="9" style="290" bestFit="1" customWidth="1"/>
    <col min="15117" max="15117" width="9.6328125" style="290" bestFit="1" customWidth="1"/>
    <col min="15118" max="15360" width="9" style="290"/>
    <col min="15361" max="15361" width="6.08984375" style="290" bestFit="1" customWidth="1"/>
    <col min="15362" max="15362" width="25.453125" style="290" bestFit="1" customWidth="1"/>
    <col min="15363" max="15363" width="22.453125" style="290" customWidth="1"/>
    <col min="15364" max="15364" width="4.08984375" style="290" customWidth="1"/>
    <col min="15365" max="15365" width="7.36328125" style="290" customWidth="1"/>
    <col min="15366" max="15366" width="7.08984375" style="290" customWidth="1"/>
    <col min="15367" max="15367" width="9.6328125" style="290" bestFit="1" customWidth="1"/>
    <col min="15368" max="15368" width="17" style="290" customWidth="1"/>
    <col min="15369" max="15369" width="2" style="290" customWidth="1"/>
    <col min="15370" max="15370" width="9.6328125" style="290" customWidth="1"/>
    <col min="15371" max="15372" width="9" style="290" bestFit="1" customWidth="1"/>
    <col min="15373" max="15373" width="9.6328125" style="290" bestFit="1" customWidth="1"/>
    <col min="15374" max="15616" width="9" style="290"/>
    <col min="15617" max="15617" width="6.08984375" style="290" bestFit="1" customWidth="1"/>
    <col min="15618" max="15618" width="25.453125" style="290" bestFit="1" customWidth="1"/>
    <col min="15619" max="15619" width="22.453125" style="290" customWidth="1"/>
    <col min="15620" max="15620" width="4.08984375" style="290" customWidth="1"/>
    <col min="15621" max="15621" width="7.36328125" style="290" customWidth="1"/>
    <col min="15622" max="15622" width="7.08984375" style="290" customWidth="1"/>
    <col min="15623" max="15623" width="9.6328125" style="290" bestFit="1" customWidth="1"/>
    <col min="15624" max="15624" width="17" style="290" customWidth="1"/>
    <col min="15625" max="15625" width="2" style="290" customWidth="1"/>
    <col min="15626" max="15626" width="9.6328125" style="290" customWidth="1"/>
    <col min="15627" max="15628" width="9" style="290" bestFit="1" customWidth="1"/>
    <col min="15629" max="15629" width="9.6328125" style="290" bestFit="1" customWidth="1"/>
    <col min="15630" max="15872" width="9" style="290"/>
    <col min="15873" max="15873" width="6.08984375" style="290" bestFit="1" customWidth="1"/>
    <col min="15874" max="15874" width="25.453125" style="290" bestFit="1" customWidth="1"/>
    <col min="15875" max="15875" width="22.453125" style="290" customWidth="1"/>
    <col min="15876" max="15876" width="4.08984375" style="290" customWidth="1"/>
    <col min="15877" max="15877" width="7.36328125" style="290" customWidth="1"/>
    <col min="15878" max="15878" width="7.08984375" style="290" customWidth="1"/>
    <col min="15879" max="15879" width="9.6328125" style="290" bestFit="1" customWidth="1"/>
    <col min="15880" max="15880" width="17" style="290" customWidth="1"/>
    <col min="15881" max="15881" width="2" style="290" customWidth="1"/>
    <col min="15882" max="15882" width="9.6328125" style="290" customWidth="1"/>
    <col min="15883" max="15884" width="9" style="290" bestFit="1" customWidth="1"/>
    <col min="15885" max="15885" width="9.6328125" style="290" bestFit="1" customWidth="1"/>
    <col min="15886" max="16128" width="9" style="290"/>
    <col min="16129" max="16129" width="6.08984375" style="290" bestFit="1" customWidth="1"/>
    <col min="16130" max="16130" width="25.453125" style="290" bestFit="1" customWidth="1"/>
    <col min="16131" max="16131" width="22.453125" style="290" customWidth="1"/>
    <col min="16132" max="16132" width="4.08984375" style="290" customWidth="1"/>
    <col min="16133" max="16133" width="7.36328125" style="290" customWidth="1"/>
    <col min="16134" max="16134" width="7.08984375" style="290" customWidth="1"/>
    <col min="16135" max="16135" width="9.6328125" style="290" bestFit="1" customWidth="1"/>
    <col min="16136" max="16136" width="17" style="290" customWidth="1"/>
    <col min="16137" max="16137" width="2" style="290" customWidth="1"/>
    <col min="16138" max="16138" width="9.6328125" style="290" customWidth="1"/>
    <col min="16139" max="16140" width="9" style="290" bestFit="1" customWidth="1"/>
    <col min="16141" max="16141" width="9.6328125" style="290" bestFit="1" customWidth="1"/>
    <col min="16142" max="16384" width="9" style="290"/>
  </cols>
  <sheetData>
    <row r="1" spans="1:11" s="290" customFormat="1" ht="23.15" customHeight="1">
      <c r="A1" s="10" t="s">
        <v>18</v>
      </c>
      <c r="B1" s="10" t="s">
        <v>24</v>
      </c>
      <c r="C1" s="10" t="s">
        <v>25</v>
      </c>
      <c r="D1" s="11" t="s">
        <v>26</v>
      </c>
      <c r="E1" s="10" t="s">
        <v>23</v>
      </c>
      <c r="F1" s="12" t="s">
        <v>20</v>
      </c>
      <c r="G1" s="12" t="s">
        <v>27</v>
      </c>
      <c r="H1" s="11" t="s">
        <v>28</v>
      </c>
      <c r="I1" s="13"/>
      <c r="J1" s="10" t="s">
        <v>173</v>
      </c>
      <c r="K1" s="12" t="s">
        <v>174</v>
      </c>
    </row>
    <row r="2" spans="1:11" s="290" customFormat="1" ht="11.25" customHeight="1">
      <c r="A2" s="192">
        <v>1</v>
      </c>
      <c r="B2" s="196" t="s">
        <v>289</v>
      </c>
      <c r="C2" s="208"/>
      <c r="D2" s="192"/>
      <c r="E2" s="167"/>
      <c r="F2" s="168"/>
      <c r="G2" s="168"/>
      <c r="H2" s="170"/>
      <c r="I2" s="19"/>
      <c r="J2" s="16"/>
      <c r="K2" s="17"/>
    </row>
    <row r="3" spans="1:11" s="290" customFormat="1" ht="11.25" customHeight="1">
      <c r="A3" s="193"/>
      <c r="B3" s="197"/>
      <c r="C3" s="209"/>
      <c r="D3" s="197"/>
      <c r="E3" s="172"/>
      <c r="F3" s="173"/>
      <c r="G3" s="173"/>
      <c r="H3" s="171"/>
      <c r="I3" s="19"/>
      <c r="J3" s="16"/>
      <c r="K3" s="17"/>
    </row>
    <row r="4" spans="1:11" s="290" customFormat="1" ht="11.25" customHeight="1">
      <c r="A4" s="198"/>
      <c r="B4" s="204"/>
      <c r="C4" s="196"/>
      <c r="D4" s="192"/>
      <c r="E4" s="167"/>
      <c r="F4" s="168"/>
      <c r="G4" s="168"/>
      <c r="H4" s="170"/>
      <c r="I4" s="19"/>
      <c r="J4" s="16"/>
      <c r="K4" s="17"/>
    </row>
    <row r="5" spans="1:11" s="290" customFormat="1" ht="11.25" customHeight="1">
      <c r="A5" s="199"/>
      <c r="B5" s="205"/>
      <c r="C5" s="197"/>
      <c r="D5" s="197"/>
      <c r="E5" s="172"/>
      <c r="F5" s="173"/>
      <c r="G5" s="173"/>
      <c r="H5" s="171"/>
      <c r="I5" s="19"/>
      <c r="J5" s="16"/>
      <c r="K5" s="17"/>
    </row>
    <row r="6" spans="1:11" s="290" customFormat="1" ht="11.25" customHeight="1">
      <c r="A6" s="216" t="s">
        <v>228</v>
      </c>
      <c r="B6" s="196" t="s">
        <v>240</v>
      </c>
      <c r="C6" s="196" t="s">
        <v>369</v>
      </c>
      <c r="D6" s="190" t="s">
        <v>179</v>
      </c>
      <c r="E6" s="198">
        <v>1</v>
      </c>
      <c r="F6" s="200"/>
      <c r="G6" s="202"/>
      <c r="H6" s="170"/>
      <c r="I6" s="19"/>
      <c r="J6" s="20"/>
      <c r="K6" s="144"/>
    </row>
    <row r="7" spans="1:11" s="290" customFormat="1" ht="11.25" customHeight="1">
      <c r="A7" s="193">
        <v>1</v>
      </c>
      <c r="B7" s="197"/>
      <c r="C7" s="197"/>
      <c r="D7" s="191"/>
      <c r="E7" s="199"/>
      <c r="F7" s="201"/>
      <c r="G7" s="303"/>
      <c r="H7" s="171"/>
      <c r="I7" s="19"/>
      <c r="J7" s="16"/>
      <c r="K7" s="17"/>
    </row>
    <row r="8" spans="1:11" s="290" customFormat="1" ht="11.25" customHeight="1">
      <c r="A8" s="216" t="s">
        <v>229</v>
      </c>
      <c r="B8" s="196" t="s">
        <v>243</v>
      </c>
      <c r="C8" s="196"/>
      <c r="D8" s="190" t="s">
        <v>179</v>
      </c>
      <c r="E8" s="198">
        <v>1</v>
      </c>
      <c r="F8" s="200"/>
      <c r="G8" s="202"/>
      <c r="H8" s="170"/>
      <c r="I8" s="19"/>
      <c r="J8" s="20"/>
      <c r="K8" s="144"/>
    </row>
    <row r="9" spans="1:11" s="290" customFormat="1" ht="11.25" customHeight="1">
      <c r="A9" s="193">
        <v>2</v>
      </c>
      <c r="B9" s="197"/>
      <c r="C9" s="197"/>
      <c r="D9" s="191"/>
      <c r="E9" s="199"/>
      <c r="F9" s="201"/>
      <c r="G9" s="303"/>
      <c r="H9" s="171"/>
      <c r="I9" s="19"/>
      <c r="J9" s="16"/>
      <c r="K9" s="17"/>
    </row>
    <row r="10" spans="1:11" s="290" customFormat="1" ht="11.25" customHeight="1">
      <c r="A10" s="216" t="s">
        <v>230</v>
      </c>
      <c r="B10" s="204" t="s">
        <v>244</v>
      </c>
      <c r="C10" s="196"/>
      <c r="D10" s="190" t="s">
        <v>179</v>
      </c>
      <c r="E10" s="198">
        <v>1</v>
      </c>
      <c r="F10" s="200"/>
      <c r="G10" s="202"/>
      <c r="H10" s="170"/>
      <c r="I10" s="19"/>
      <c r="J10" s="20"/>
      <c r="K10" s="144"/>
    </row>
    <row r="11" spans="1:11" s="290" customFormat="1" ht="11.25" customHeight="1">
      <c r="A11" s="193">
        <v>3</v>
      </c>
      <c r="B11" s="205"/>
      <c r="C11" s="197"/>
      <c r="D11" s="191"/>
      <c r="E11" s="199"/>
      <c r="F11" s="201"/>
      <c r="G11" s="303"/>
      <c r="H11" s="171"/>
      <c r="I11" s="19"/>
      <c r="J11" s="16"/>
      <c r="K11" s="17"/>
    </row>
    <row r="12" spans="1:11" s="290" customFormat="1" ht="11.25" customHeight="1">
      <c r="A12" s="216" t="s">
        <v>231</v>
      </c>
      <c r="B12" s="208" t="s">
        <v>245</v>
      </c>
      <c r="C12" s="196"/>
      <c r="D12" s="190" t="s">
        <v>179</v>
      </c>
      <c r="E12" s="198">
        <v>1</v>
      </c>
      <c r="F12" s="200"/>
      <c r="G12" s="202"/>
      <c r="H12" s="170"/>
      <c r="I12" s="19"/>
      <c r="J12" s="20"/>
      <c r="K12" s="144"/>
    </row>
    <row r="13" spans="1:11" s="290" customFormat="1" ht="11.25" customHeight="1">
      <c r="A13" s="193">
        <v>4</v>
      </c>
      <c r="B13" s="209"/>
      <c r="C13" s="197"/>
      <c r="D13" s="191"/>
      <c r="E13" s="199"/>
      <c r="F13" s="201"/>
      <c r="G13" s="303"/>
      <c r="H13" s="171"/>
      <c r="I13" s="19"/>
      <c r="J13" s="16"/>
      <c r="K13" s="17"/>
    </row>
    <row r="14" spans="1:11" s="290" customFormat="1" ht="11.25" customHeight="1">
      <c r="A14" s="216" t="s">
        <v>232</v>
      </c>
      <c r="B14" s="204" t="s">
        <v>246</v>
      </c>
      <c r="C14" s="196"/>
      <c r="D14" s="190" t="s">
        <v>179</v>
      </c>
      <c r="E14" s="198">
        <v>1</v>
      </c>
      <c r="F14" s="200"/>
      <c r="G14" s="202"/>
      <c r="H14" s="170"/>
      <c r="I14" s="19"/>
      <c r="J14" s="20"/>
      <c r="K14" s="144"/>
    </row>
    <row r="15" spans="1:11" s="290" customFormat="1" ht="11.25" customHeight="1">
      <c r="A15" s="193">
        <v>5</v>
      </c>
      <c r="B15" s="205"/>
      <c r="C15" s="197"/>
      <c r="D15" s="191"/>
      <c r="E15" s="199"/>
      <c r="F15" s="201"/>
      <c r="G15" s="303"/>
      <c r="H15" s="171"/>
      <c r="I15" s="19"/>
      <c r="J15" s="16"/>
      <c r="K15" s="17"/>
    </row>
    <row r="16" spans="1:11" s="290" customFormat="1" ht="11.25" customHeight="1">
      <c r="A16" s="198"/>
      <c r="B16" s="204"/>
      <c r="C16" s="208"/>
      <c r="D16" s="190"/>
      <c r="E16" s="167"/>
      <c r="F16" s="168"/>
      <c r="G16" s="168"/>
      <c r="H16" s="170"/>
      <c r="I16" s="19"/>
      <c r="J16" s="16"/>
      <c r="K16" s="17"/>
    </row>
    <row r="17" spans="1:11" s="290" customFormat="1" ht="11.25" customHeight="1">
      <c r="A17" s="199"/>
      <c r="B17" s="205"/>
      <c r="C17" s="209"/>
      <c r="D17" s="191"/>
      <c r="E17" s="172"/>
      <c r="F17" s="173"/>
      <c r="G17" s="173"/>
      <c r="H17" s="171"/>
      <c r="I17" s="19"/>
      <c r="J17" s="16"/>
      <c r="K17" s="17"/>
    </row>
    <row r="18" spans="1:11" s="290" customFormat="1" ht="11.25" customHeight="1">
      <c r="A18" s="198"/>
      <c r="B18" s="196"/>
      <c r="C18" s="196"/>
      <c r="D18" s="190"/>
      <c r="E18" s="167"/>
      <c r="F18" s="168"/>
      <c r="G18" s="168"/>
      <c r="H18" s="170"/>
      <c r="I18" s="19"/>
      <c r="J18" s="16"/>
      <c r="K18" s="17"/>
    </row>
    <row r="19" spans="1:11" s="290" customFormat="1" ht="11.25" customHeight="1">
      <c r="A19" s="199"/>
      <c r="B19" s="197"/>
      <c r="C19" s="197"/>
      <c r="D19" s="191"/>
      <c r="E19" s="172"/>
      <c r="F19" s="173"/>
      <c r="G19" s="173"/>
      <c r="H19" s="171"/>
      <c r="I19" s="19"/>
      <c r="J19" s="16"/>
      <c r="K19" s="17"/>
    </row>
    <row r="20" spans="1:11" s="290" customFormat="1" ht="11.25" customHeight="1">
      <c r="A20" s="198"/>
      <c r="B20" s="196"/>
      <c r="C20" s="208"/>
      <c r="D20" s="190"/>
      <c r="E20" s="167"/>
      <c r="F20" s="168"/>
      <c r="G20" s="168"/>
      <c r="H20" s="170"/>
      <c r="I20" s="19"/>
      <c r="J20" s="16"/>
      <c r="K20" s="17"/>
    </row>
    <row r="21" spans="1:11" s="290" customFormat="1" ht="11.25" customHeight="1">
      <c r="A21" s="199"/>
      <c r="B21" s="197"/>
      <c r="C21" s="209"/>
      <c r="D21" s="191"/>
      <c r="E21" s="172"/>
      <c r="F21" s="173"/>
      <c r="G21" s="173"/>
      <c r="H21" s="171"/>
      <c r="I21" s="19"/>
      <c r="J21" s="16"/>
      <c r="K21" s="17"/>
    </row>
    <row r="22" spans="1:11" s="290" customFormat="1" ht="11.25" customHeight="1">
      <c r="A22" s="198"/>
      <c r="B22" s="196"/>
      <c r="C22" s="219"/>
      <c r="D22" s="190"/>
      <c r="E22" s="167"/>
      <c r="F22" s="168"/>
      <c r="G22" s="168"/>
      <c r="H22" s="170"/>
      <c r="I22" s="19"/>
      <c r="J22" s="16"/>
      <c r="K22" s="17"/>
    </row>
    <row r="23" spans="1:11" s="290" customFormat="1" ht="11.25" customHeight="1">
      <c r="A23" s="199"/>
      <c r="B23" s="197"/>
      <c r="C23" s="220"/>
      <c r="D23" s="191"/>
      <c r="E23" s="172"/>
      <c r="F23" s="173"/>
      <c r="G23" s="173"/>
      <c r="H23" s="171"/>
      <c r="I23" s="19"/>
      <c r="J23" s="16"/>
      <c r="K23" s="17"/>
    </row>
    <row r="24" spans="1:11" s="290" customFormat="1" ht="11.25" customHeight="1">
      <c r="A24" s="198"/>
      <c r="B24" s="204"/>
      <c r="C24" s="208"/>
      <c r="D24" s="190"/>
      <c r="E24" s="167"/>
      <c r="F24" s="168"/>
      <c r="G24" s="168"/>
      <c r="H24" s="170"/>
      <c r="I24" s="19"/>
      <c r="J24" s="16"/>
      <c r="K24" s="17"/>
    </row>
    <row r="25" spans="1:11" s="290" customFormat="1" ht="11.25" customHeight="1">
      <c r="A25" s="199"/>
      <c r="B25" s="205"/>
      <c r="C25" s="209"/>
      <c r="D25" s="191"/>
      <c r="E25" s="172"/>
      <c r="F25" s="173"/>
      <c r="G25" s="173"/>
      <c r="H25" s="171"/>
      <c r="I25" s="19"/>
      <c r="J25" s="16"/>
      <c r="K25" s="17"/>
    </row>
    <row r="26" spans="1:11" s="290" customFormat="1" ht="11.25" customHeight="1">
      <c r="A26" s="198"/>
      <c r="B26" s="204"/>
      <c r="C26" s="208"/>
      <c r="D26" s="190"/>
      <c r="E26" s="167"/>
      <c r="F26" s="168"/>
      <c r="G26" s="168"/>
      <c r="H26" s="170"/>
      <c r="I26" s="19"/>
      <c r="J26" s="16"/>
      <c r="K26" s="17"/>
    </row>
    <row r="27" spans="1:11" s="290" customFormat="1" ht="11.25" customHeight="1">
      <c r="A27" s="199"/>
      <c r="B27" s="205"/>
      <c r="C27" s="209"/>
      <c r="D27" s="191"/>
      <c r="E27" s="172"/>
      <c r="F27" s="173"/>
      <c r="G27" s="173"/>
      <c r="H27" s="171"/>
      <c r="I27" s="19"/>
      <c r="J27" s="16"/>
      <c r="K27" s="17"/>
    </row>
    <row r="28" spans="1:11" s="263" customFormat="1" ht="11.25" customHeight="1">
      <c r="A28" s="198"/>
      <c r="B28" s="204"/>
      <c r="C28" s="208"/>
      <c r="D28" s="190"/>
      <c r="E28" s="167"/>
      <c r="F28" s="168"/>
      <c r="G28" s="168"/>
      <c r="H28" s="170"/>
      <c r="I28" s="19"/>
      <c r="J28" s="16"/>
      <c r="K28" s="17"/>
    </row>
    <row r="29" spans="1:11" s="263" customFormat="1" ht="11.25" customHeight="1">
      <c r="A29" s="199"/>
      <c r="B29" s="205"/>
      <c r="C29" s="209"/>
      <c r="D29" s="191"/>
      <c r="E29" s="172"/>
      <c r="F29" s="173"/>
      <c r="G29" s="173"/>
      <c r="H29" s="171"/>
      <c r="I29" s="19"/>
      <c r="J29" s="16"/>
      <c r="K29" s="17"/>
    </row>
    <row r="30" spans="1:11" s="263" customFormat="1" ht="11.25" customHeight="1">
      <c r="A30" s="198"/>
      <c r="B30" s="204"/>
      <c r="C30" s="190"/>
      <c r="D30" s="190"/>
      <c r="E30" s="167"/>
      <c r="F30" s="168"/>
      <c r="G30" s="168"/>
      <c r="H30" s="170"/>
      <c r="I30" s="19"/>
      <c r="J30" s="16"/>
      <c r="K30" s="17"/>
    </row>
    <row r="31" spans="1:11" s="263" customFormat="1" ht="11.25" customHeight="1">
      <c r="A31" s="199"/>
      <c r="B31" s="205"/>
      <c r="C31" s="191"/>
      <c r="D31" s="191"/>
      <c r="E31" s="172"/>
      <c r="F31" s="173"/>
      <c r="G31" s="173"/>
      <c r="H31" s="171"/>
      <c r="I31" s="19"/>
      <c r="J31" s="16"/>
      <c r="K31" s="17"/>
    </row>
    <row r="32" spans="1:11" s="263" customFormat="1" ht="11.25" customHeight="1">
      <c r="A32" s="198"/>
      <c r="B32" s="204"/>
      <c r="C32" s="190"/>
      <c r="D32" s="190"/>
      <c r="E32" s="167"/>
      <c r="F32" s="168"/>
      <c r="G32" s="168"/>
      <c r="H32" s="170"/>
      <c r="I32" s="19"/>
      <c r="J32" s="16"/>
      <c r="K32" s="17"/>
    </row>
    <row r="33" spans="1:11" s="263" customFormat="1" ht="11.25" customHeight="1">
      <c r="A33" s="199"/>
      <c r="B33" s="205"/>
      <c r="C33" s="191"/>
      <c r="D33" s="191"/>
      <c r="E33" s="172"/>
      <c r="F33" s="173"/>
      <c r="G33" s="173"/>
      <c r="H33" s="171"/>
      <c r="I33" s="19"/>
      <c r="J33" s="16"/>
      <c r="K33" s="17"/>
    </row>
    <row r="34" spans="1:11" s="290" customFormat="1" ht="11.25" customHeight="1">
      <c r="A34" s="198"/>
      <c r="B34" s="204"/>
      <c r="C34" s="208"/>
      <c r="D34" s="190"/>
      <c r="E34" s="167"/>
      <c r="F34" s="168"/>
      <c r="G34" s="168"/>
      <c r="H34" s="170"/>
      <c r="I34" s="19"/>
      <c r="J34" s="16"/>
      <c r="K34" s="17"/>
    </row>
    <row r="35" spans="1:11" s="290" customFormat="1" ht="11.25" customHeight="1">
      <c r="A35" s="199"/>
      <c r="B35" s="205"/>
      <c r="C35" s="209"/>
      <c r="D35" s="191"/>
      <c r="E35" s="172"/>
      <c r="F35" s="173"/>
      <c r="G35" s="173"/>
      <c r="H35" s="171"/>
      <c r="I35" s="19"/>
      <c r="J35" s="16"/>
      <c r="K35" s="17"/>
    </row>
    <row r="36" spans="1:11" s="290" customFormat="1" ht="11.25" customHeight="1">
      <c r="A36" s="198"/>
      <c r="B36" s="204"/>
      <c r="C36" s="190"/>
      <c r="D36" s="190"/>
      <c r="E36" s="167"/>
      <c r="F36" s="168"/>
      <c r="G36" s="168"/>
      <c r="H36" s="170"/>
      <c r="I36" s="19"/>
      <c r="J36" s="16"/>
      <c r="K36" s="17"/>
    </row>
    <row r="37" spans="1:11" s="290" customFormat="1" ht="11.25" customHeight="1">
      <c r="A37" s="199"/>
      <c r="B37" s="205"/>
      <c r="C37" s="191"/>
      <c r="D37" s="191"/>
      <c r="E37" s="172"/>
      <c r="F37" s="173"/>
      <c r="G37" s="173"/>
      <c r="H37" s="171"/>
      <c r="I37" s="19"/>
      <c r="J37" s="16"/>
      <c r="K37" s="17"/>
    </row>
    <row r="38" spans="1:11" s="290" customFormat="1" ht="11.25" customHeight="1">
      <c r="A38" s="198"/>
      <c r="B38" s="204"/>
      <c r="C38" s="190"/>
      <c r="D38" s="190"/>
      <c r="E38" s="167"/>
      <c r="F38" s="168"/>
      <c r="G38" s="168"/>
      <c r="H38" s="170"/>
      <c r="I38" s="19"/>
      <c r="J38" s="16"/>
      <c r="K38" s="17"/>
    </row>
    <row r="39" spans="1:11" s="290" customFormat="1" ht="11.25" customHeight="1">
      <c r="A39" s="199"/>
      <c r="B39" s="205"/>
      <c r="C39" s="191"/>
      <c r="D39" s="191"/>
      <c r="E39" s="172"/>
      <c r="F39" s="173"/>
      <c r="G39" s="173"/>
      <c r="H39" s="171"/>
      <c r="I39" s="19"/>
      <c r="J39" s="16"/>
      <c r="K39" s="17"/>
    </row>
    <row r="40" spans="1:11" s="290" customFormat="1" ht="11.25" customHeight="1">
      <c r="A40" s="198"/>
      <c r="B40" s="196"/>
      <c r="C40" s="196"/>
      <c r="D40" s="192"/>
      <c r="E40" s="167"/>
      <c r="F40" s="168"/>
      <c r="G40" s="168"/>
      <c r="H40" s="170"/>
      <c r="I40" s="19"/>
      <c r="J40" s="16"/>
      <c r="K40" s="17"/>
    </row>
    <row r="41" spans="1:11" s="290" customFormat="1" ht="11.25" customHeight="1">
      <c r="A41" s="199"/>
      <c r="B41" s="197"/>
      <c r="C41" s="197"/>
      <c r="D41" s="197"/>
      <c r="E41" s="172"/>
      <c r="F41" s="173"/>
      <c r="G41" s="173"/>
      <c r="H41" s="171"/>
      <c r="I41" s="19"/>
      <c r="J41" s="16"/>
      <c r="K41" s="17"/>
    </row>
    <row r="42" spans="1:11" s="290" customFormat="1" ht="11.25" customHeight="1">
      <c r="A42" s="198"/>
      <c r="B42" s="204"/>
      <c r="C42" s="190"/>
      <c r="D42" s="190"/>
      <c r="E42" s="167"/>
      <c r="F42" s="168"/>
      <c r="G42" s="168"/>
      <c r="H42" s="170"/>
      <c r="I42" s="19"/>
      <c r="J42" s="16"/>
      <c r="K42" s="17"/>
    </row>
    <row r="43" spans="1:11" s="290" customFormat="1" ht="11.25" customHeight="1">
      <c r="A43" s="199"/>
      <c r="B43" s="205"/>
      <c r="C43" s="191"/>
      <c r="D43" s="191"/>
      <c r="E43" s="172"/>
      <c r="F43" s="173"/>
      <c r="G43" s="173"/>
      <c r="H43" s="171"/>
      <c r="I43" s="19"/>
      <c r="J43" s="16"/>
      <c r="K43" s="17"/>
    </row>
    <row r="44" spans="1:11" s="290" customFormat="1" ht="11.25" customHeight="1">
      <c r="A44" s="198"/>
      <c r="B44" s="204"/>
      <c r="C44" s="190"/>
      <c r="D44" s="190"/>
      <c r="E44" s="167"/>
      <c r="F44" s="168"/>
      <c r="G44" s="168"/>
      <c r="H44" s="170"/>
      <c r="I44" s="19"/>
      <c r="J44" s="16"/>
      <c r="K44" s="17"/>
    </row>
    <row r="45" spans="1:11" s="290" customFormat="1" ht="11.25" customHeight="1">
      <c r="A45" s="199"/>
      <c r="B45" s="205"/>
      <c r="C45" s="191"/>
      <c r="D45" s="191"/>
      <c r="E45" s="172"/>
      <c r="F45" s="173"/>
      <c r="G45" s="173"/>
      <c r="H45" s="171"/>
      <c r="I45" s="19"/>
      <c r="J45" s="16"/>
      <c r="K45" s="17"/>
    </row>
    <row r="46" spans="1:11" s="290" customFormat="1" ht="11.25" customHeight="1">
      <c r="A46" s="198"/>
      <c r="B46" s="204"/>
      <c r="C46" s="190"/>
      <c r="D46" s="190"/>
      <c r="E46" s="167"/>
      <c r="F46" s="168"/>
      <c r="G46" s="168"/>
      <c r="H46" s="170"/>
      <c r="I46" s="19"/>
      <c r="J46" s="16"/>
      <c r="K46" s="17"/>
    </row>
    <row r="47" spans="1:11" s="290" customFormat="1" ht="11.25" customHeight="1">
      <c r="A47" s="199"/>
      <c r="B47" s="205"/>
      <c r="C47" s="191"/>
      <c r="D47" s="191"/>
      <c r="E47" s="172"/>
      <c r="F47" s="173"/>
      <c r="G47" s="173"/>
      <c r="H47" s="171"/>
      <c r="I47" s="19"/>
      <c r="J47" s="16"/>
      <c r="K47" s="17"/>
    </row>
    <row r="48" spans="1:11" s="290" customFormat="1" ht="11.25" customHeight="1">
      <c r="A48" s="198"/>
      <c r="B48" s="204"/>
      <c r="C48" s="190"/>
      <c r="D48" s="190"/>
      <c r="E48" s="167"/>
      <c r="F48" s="168"/>
      <c r="G48" s="168"/>
      <c r="H48" s="170"/>
      <c r="I48" s="19"/>
      <c r="J48" s="16"/>
      <c r="K48" s="17"/>
    </row>
    <row r="49" spans="1:11" s="290" customFormat="1" ht="11.25" customHeight="1">
      <c r="A49" s="199"/>
      <c r="B49" s="205"/>
      <c r="C49" s="191"/>
      <c r="D49" s="191"/>
      <c r="E49" s="172"/>
      <c r="F49" s="173"/>
      <c r="G49" s="173"/>
      <c r="H49" s="171"/>
      <c r="I49" s="19"/>
      <c r="J49" s="16"/>
      <c r="K49" s="17"/>
    </row>
    <row r="50" spans="1:11" s="290" customFormat="1" ht="11.25" customHeight="1">
      <c r="A50" s="198"/>
      <c r="B50" s="204"/>
      <c r="C50" s="190"/>
      <c r="D50" s="190"/>
      <c r="E50" s="167"/>
      <c r="F50" s="168"/>
      <c r="G50" s="168"/>
      <c r="H50" s="170"/>
      <c r="I50" s="19"/>
      <c r="J50" s="16"/>
      <c r="K50" s="17"/>
    </row>
    <row r="51" spans="1:11" s="290" customFormat="1" ht="11.25" customHeight="1">
      <c r="A51" s="199"/>
      <c r="B51" s="205"/>
      <c r="C51" s="191"/>
      <c r="D51" s="191"/>
      <c r="E51" s="172"/>
      <c r="F51" s="173"/>
      <c r="G51" s="173"/>
      <c r="H51" s="171"/>
      <c r="I51" s="19"/>
      <c r="J51" s="16"/>
      <c r="K51" s="17"/>
    </row>
    <row r="52" spans="1:11" s="290" customFormat="1" ht="11.25" customHeight="1">
      <c r="A52" s="198"/>
      <c r="B52" s="204"/>
      <c r="C52" s="190"/>
      <c r="D52" s="190"/>
      <c r="E52" s="167"/>
      <c r="F52" s="168"/>
      <c r="G52" s="168"/>
      <c r="H52" s="170"/>
      <c r="I52" s="19"/>
      <c r="J52" s="16"/>
      <c r="K52" s="17"/>
    </row>
    <row r="53" spans="1:11" s="290" customFormat="1" ht="11.25" customHeight="1">
      <c r="A53" s="199"/>
      <c r="B53" s="205"/>
      <c r="C53" s="191"/>
      <c r="D53" s="191"/>
      <c r="E53" s="172"/>
      <c r="F53" s="173"/>
      <c r="G53" s="173"/>
      <c r="H53" s="171"/>
      <c r="I53" s="19"/>
      <c r="J53" s="16"/>
      <c r="K53" s="17"/>
    </row>
    <row r="54" spans="1:11" s="290" customFormat="1" ht="11.25" customHeight="1">
      <c r="A54" s="198"/>
      <c r="B54" s="204"/>
      <c r="C54" s="190"/>
      <c r="D54" s="190"/>
      <c r="E54" s="167"/>
      <c r="F54" s="168"/>
      <c r="G54" s="168"/>
      <c r="H54" s="170"/>
      <c r="I54" s="19"/>
      <c r="J54" s="16"/>
      <c r="K54" s="17"/>
    </row>
    <row r="55" spans="1:11" s="290" customFormat="1" ht="11.25" customHeight="1">
      <c r="A55" s="199"/>
      <c r="B55" s="205"/>
      <c r="C55" s="191"/>
      <c r="D55" s="191"/>
      <c r="E55" s="172"/>
      <c r="F55" s="173"/>
      <c r="G55" s="173"/>
      <c r="H55" s="171"/>
      <c r="I55" s="19"/>
      <c r="J55" s="16"/>
      <c r="K55" s="17"/>
    </row>
    <row r="56" spans="1:11" s="290" customFormat="1" ht="11.25" customHeight="1">
      <c r="A56" s="198"/>
      <c r="B56" s="204"/>
      <c r="C56" s="190"/>
      <c r="D56" s="190"/>
      <c r="E56" s="167"/>
      <c r="F56" s="168"/>
      <c r="G56" s="168"/>
      <c r="H56" s="170"/>
      <c r="I56" s="19"/>
      <c r="J56" s="16"/>
      <c r="K56" s="17"/>
    </row>
    <row r="57" spans="1:11" s="290" customFormat="1" ht="11.25" customHeight="1">
      <c r="A57" s="199"/>
      <c r="B57" s="205"/>
      <c r="C57" s="191"/>
      <c r="D57" s="191"/>
      <c r="E57" s="172"/>
      <c r="F57" s="173"/>
      <c r="G57" s="173"/>
      <c r="H57" s="171"/>
      <c r="I57" s="19"/>
      <c r="J57" s="16"/>
      <c r="K57" s="17"/>
    </row>
    <row r="58" spans="1:11" s="263" customFormat="1" ht="11.25" customHeight="1">
      <c r="A58" s="198"/>
      <c r="B58" s="204"/>
      <c r="C58" s="190"/>
      <c r="D58" s="190"/>
      <c r="E58" s="167"/>
      <c r="F58" s="168"/>
      <c r="G58" s="168"/>
      <c r="H58" s="170"/>
      <c r="I58" s="19"/>
      <c r="J58" s="16"/>
      <c r="K58" s="17"/>
    </row>
    <row r="59" spans="1:11" s="263" customFormat="1" ht="11.25" customHeight="1">
      <c r="A59" s="199"/>
      <c r="B59" s="205"/>
      <c r="C59" s="191"/>
      <c r="D59" s="191"/>
      <c r="E59" s="172"/>
      <c r="F59" s="173"/>
      <c r="G59" s="173"/>
      <c r="H59" s="171"/>
      <c r="I59" s="19"/>
      <c r="J59" s="16"/>
      <c r="K59" s="17"/>
    </row>
    <row r="60" spans="1:11" s="263" customFormat="1" ht="11.25" customHeight="1">
      <c r="A60" s="198"/>
      <c r="B60" s="204"/>
      <c r="C60" s="190"/>
      <c r="D60" s="190"/>
      <c r="E60" s="167"/>
      <c r="F60" s="168"/>
      <c r="G60" s="168"/>
      <c r="H60" s="170"/>
      <c r="I60" s="19"/>
      <c r="J60" s="16"/>
      <c r="K60" s="17"/>
    </row>
    <row r="61" spans="1:11" s="263" customFormat="1" ht="11.25" customHeight="1">
      <c r="A61" s="199"/>
      <c r="B61" s="205"/>
      <c r="C61" s="191"/>
      <c r="D61" s="191"/>
      <c r="E61" s="172"/>
      <c r="F61" s="173"/>
      <c r="G61" s="173"/>
      <c r="H61" s="171"/>
      <c r="I61" s="19"/>
      <c r="J61" s="16"/>
      <c r="K61" s="17"/>
    </row>
    <row r="62" spans="1:11" s="263" customFormat="1" ht="11.25" customHeight="1">
      <c r="A62" s="198"/>
      <c r="B62" s="204"/>
      <c r="C62" s="190"/>
      <c r="D62" s="190"/>
      <c r="E62" s="167"/>
      <c r="F62" s="168"/>
      <c r="G62" s="168"/>
      <c r="H62" s="170"/>
      <c r="I62" s="19"/>
      <c r="J62" s="16"/>
      <c r="K62" s="17"/>
    </row>
    <row r="63" spans="1:11" s="263" customFormat="1" ht="11.25" customHeight="1">
      <c r="A63" s="199"/>
      <c r="B63" s="205"/>
      <c r="C63" s="191"/>
      <c r="D63" s="191"/>
      <c r="E63" s="172"/>
      <c r="F63" s="173"/>
      <c r="G63" s="173"/>
      <c r="H63" s="171"/>
      <c r="I63" s="19"/>
      <c r="J63" s="16"/>
      <c r="K63" s="17"/>
    </row>
    <row r="64" spans="1:11" s="263" customFormat="1" ht="11.25" customHeight="1">
      <c r="A64" s="198"/>
      <c r="B64" s="204"/>
      <c r="C64" s="190"/>
      <c r="D64" s="190"/>
      <c r="E64" s="167"/>
      <c r="F64" s="168"/>
      <c r="G64" s="168"/>
      <c r="H64" s="170"/>
      <c r="I64" s="19"/>
      <c r="J64" s="16"/>
      <c r="K64" s="17"/>
    </row>
    <row r="65" spans="1:13" s="263" customFormat="1" ht="11.25" customHeight="1">
      <c r="A65" s="199"/>
      <c r="B65" s="205"/>
      <c r="C65" s="191"/>
      <c r="D65" s="191"/>
      <c r="E65" s="172"/>
      <c r="F65" s="173"/>
      <c r="G65" s="173"/>
      <c r="H65" s="171"/>
      <c r="I65" s="19"/>
      <c r="J65" s="16"/>
      <c r="K65" s="17"/>
    </row>
    <row r="66" spans="1:13" s="263" customFormat="1" ht="11.25" customHeight="1">
      <c r="A66" s="198"/>
      <c r="B66" s="204"/>
      <c r="C66" s="190"/>
      <c r="D66" s="190"/>
      <c r="E66" s="167"/>
      <c r="F66" s="168"/>
      <c r="G66" s="168"/>
      <c r="H66" s="170"/>
      <c r="I66" s="19"/>
      <c r="J66" s="16"/>
      <c r="K66" s="17"/>
    </row>
    <row r="67" spans="1:13" s="263" customFormat="1" ht="11.25" customHeight="1">
      <c r="A67" s="199"/>
      <c r="B67" s="205"/>
      <c r="C67" s="191"/>
      <c r="D67" s="191"/>
      <c r="E67" s="172"/>
      <c r="F67" s="173"/>
      <c r="G67" s="173"/>
      <c r="H67" s="171"/>
      <c r="I67" s="19"/>
      <c r="J67" s="16"/>
      <c r="K67" s="17"/>
    </row>
    <row r="68" spans="1:13" s="263" customFormat="1" ht="11.25" customHeight="1">
      <c r="A68" s="198"/>
      <c r="B68" s="204"/>
      <c r="C68" s="190"/>
      <c r="D68" s="190"/>
      <c r="E68" s="167"/>
      <c r="F68" s="168"/>
      <c r="G68" s="168"/>
      <c r="H68" s="170"/>
      <c r="I68" s="19"/>
      <c r="J68" s="16"/>
      <c r="K68" s="17"/>
    </row>
    <row r="69" spans="1:13" s="263" customFormat="1" ht="11.25" customHeight="1">
      <c r="A69" s="199"/>
      <c r="B69" s="205"/>
      <c r="C69" s="191"/>
      <c r="D69" s="191"/>
      <c r="E69" s="172"/>
      <c r="F69" s="173"/>
      <c r="G69" s="173"/>
      <c r="H69" s="171"/>
      <c r="I69" s="19"/>
      <c r="J69" s="16"/>
      <c r="K69" s="17"/>
    </row>
    <row r="70" spans="1:13" s="263" customFormat="1" ht="11.25" customHeight="1">
      <c r="A70" s="198"/>
      <c r="B70" s="204"/>
      <c r="C70" s="190"/>
      <c r="D70" s="190"/>
      <c r="E70" s="167"/>
      <c r="F70" s="168"/>
      <c r="G70" s="168"/>
      <c r="H70" s="170"/>
      <c r="I70" s="19"/>
      <c r="J70" s="16"/>
      <c r="K70" s="17"/>
    </row>
    <row r="71" spans="1:13" s="263" customFormat="1" ht="11.25" customHeight="1">
      <c r="A71" s="199"/>
      <c r="B71" s="205"/>
      <c r="C71" s="191"/>
      <c r="D71" s="191"/>
      <c r="E71" s="172"/>
      <c r="F71" s="173"/>
      <c r="G71" s="173"/>
      <c r="H71" s="171"/>
      <c r="I71" s="19"/>
      <c r="J71" s="16"/>
      <c r="K71" s="17"/>
    </row>
    <row r="72" spans="1:13" s="263" customFormat="1" ht="11.25" customHeight="1">
      <c r="A72" s="198"/>
      <c r="B72" s="204"/>
      <c r="C72" s="190"/>
      <c r="D72" s="190"/>
      <c r="E72" s="167"/>
      <c r="F72" s="168"/>
      <c r="G72" s="168"/>
      <c r="H72" s="170"/>
      <c r="I72" s="19"/>
      <c r="J72" s="16"/>
      <c r="K72" s="17"/>
    </row>
    <row r="73" spans="1:13" s="263" customFormat="1" ht="11.25" customHeight="1">
      <c r="A73" s="199"/>
      <c r="B73" s="205"/>
      <c r="C73" s="191"/>
      <c r="D73" s="191"/>
      <c r="E73" s="172"/>
      <c r="F73" s="173"/>
      <c r="G73" s="173"/>
      <c r="H73" s="171"/>
      <c r="I73" s="19"/>
      <c r="J73" s="16"/>
      <c r="K73" s="17"/>
    </row>
    <row r="74" spans="1:13" s="263" customFormat="1" ht="11.25" customHeight="1">
      <c r="A74" s="192"/>
      <c r="B74" s="204" t="s">
        <v>351</v>
      </c>
      <c r="C74" s="192"/>
      <c r="D74" s="192"/>
      <c r="E74" s="167"/>
      <c r="F74" s="168"/>
      <c r="G74" s="206">
        <f>SUM(G6,G8,G10,G12,G14)</f>
        <v>0</v>
      </c>
      <c r="H74" s="170"/>
      <c r="I74" s="136"/>
      <c r="J74" s="16"/>
      <c r="K74" s="20"/>
    </row>
    <row r="75" spans="1:13" s="263" customFormat="1" ht="11.25" customHeight="1">
      <c r="A75" s="193"/>
      <c r="B75" s="205"/>
      <c r="C75" s="193"/>
      <c r="D75" s="193"/>
      <c r="E75" s="172"/>
      <c r="F75" s="173"/>
      <c r="G75" s="303"/>
      <c r="H75" s="171"/>
      <c r="I75" s="21"/>
      <c r="J75" s="172"/>
      <c r="K75" s="169"/>
      <c r="M75" s="330"/>
    </row>
    <row r="76" spans="1:13" s="290" customFormat="1" ht="23.15" customHeight="1">
      <c r="A76" s="203"/>
      <c r="B76" s="331"/>
      <c r="C76" s="331"/>
      <c r="D76" s="331"/>
      <c r="E76" s="331"/>
      <c r="F76" s="332"/>
      <c r="G76" s="332"/>
      <c r="H76" s="332"/>
      <c r="I76" s="19"/>
      <c r="J76" s="19"/>
      <c r="K76" s="143"/>
    </row>
    <row r="77" spans="1:13" s="290" customFormat="1" ht="23.15" customHeight="1">
      <c r="A77" s="10" t="s">
        <v>18</v>
      </c>
      <c r="B77" s="10" t="s">
        <v>24</v>
      </c>
      <c r="C77" s="10" t="s">
        <v>25</v>
      </c>
      <c r="D77" s="11" t="s">
        <v>26</v>
      </c>
      <c r="E77" s="10" t="s">
        <v>23</v>
      </c>
      <c r="F77" s="12" t="s">
        <v>20</v>
      </c>
      <c r="G77" s="12" t="s">
        <v>27</v>
      </c>
      <c r="H77" s="11" t="s">
        <v>28</v>
      </c>
      <c r="I77" s="13"/>
      <c r="J77" s="10" t="s">
        <v>173</v>
      </c>
      <c r="K77" s="12" t="s">
        <v>174</v>
      </c>
    </row>
    <row r="78" spans="1:13" s="290" customFormat="1" ht="11.25" customHeight="1">
      <c r="A78" s="192">
        <v>2</v>
      </c>
      <c r="B78" s="204" t="s">
        <v>241</v>
      </c>
      <c r="C78" s="208"/>
      <c r="D78" s="192"/>
      <c r="E78" s="167"/>
      <c r="F78" s="168"/>
      <c r="G78" s="168"/>
      <c r="H78" s="170"/>
      <c r="I78" s="19"/>
      <c r="J78" s="16"/>
      <c r="K78" s="17"/>
    </row>
    <row r="79" spans="1:13" s="290" customFormat="1" ht="11.25" customHeight="1">
      <c r="A79" s="193"/>
      <c r="B79" s="205"/>
      <c r="C79" s="209"/>
      <c r="D79" s="197"/>
      <c r="E79" s="172"/>
      <c r="F79" s="173"/>
      <c r="G79" s="173"/>
      <c r="H79" s="171"/>
      <c r="I79" s="19"/>
      <c r="J79" s="16"/>
      <c r="K79" s="17"/>
    </row>
    <row r="80" spans="1:13" s="290" customFormat="1" ht="11.25" customHeight="1">
      <c r="A80" s="198"/>
      <c r="B80" s="204"/>
      <c r="C80" s="196"/>
      <c r="D80" s="192"/>
      <c r="E80" s="167"/>
      <c r="F80" s="168"/>
      <c r="G80" s="168"/>
      <c r="H80" s="170"/>
      <c r="I80" s="19"/>
      <c r="J80" s="16"/>
      <c r="K80" s="17"/>
    </row>
    <row r="81" spans="1:11" s="290" customFormat="1" ht="11.25" customHeight="1">
      <c r="A81" s="199"/>
      <c r="B81" s="205"/>
      <c r="C81" s="197"/>
      <c r="D81" s="197"/>
      <c r="E81" s="172"/>
      <c r="F81" s="173"/>
      <c r="G81" s="173"/>
      <c r="H81" s="171"/>
      <c r="I81" s="19"/>
      <c r="J81" s="16"/>
      <c r="K81" s="17"/>
    </row>
    <row r="82" spans="1:11" s="290" customFormat="1" ht="11.25" customHeight="1">
      <c r="A82" s="216" t="s">
        <v>228</v>
      </c>
      <c r="B82" s="196" t="s">
        <v>183</v>
      </c>
      <c r="C82" s="196"/>
      <c r="D82" s="190" t="s">
        <v>179</v>
      </c>
      <c r="E82" s="198">
        <v>1</v>
      </c>
      <c r="F82" s="200"/>
      <c r="G82" s="202"/>
      <c r="H82" s="170"/>
      <c r="I82" s="19"/>
      <c r="J82" s="20"/>
      <c r="K82" s="144"/>
    </row>
    <row r="83" spans="1:11" s="290" customFormat="1" ht="11.25" customHeight="1">
      <c r="A83" s="193">
        <v>1</v>
      </c>
      <c r="B83" s="197"/>
      <c r="C83" s="197"/>
      <c r="D83" s="191"/>
      <c r="E83" s="199"/>
      <c r="F83" s="201"/>
      <c r="G83" s="303"/>
      <c r="H83" s="171"/>
      <c r="I83" s="19"/>
      <c r="J83" s="16"/>
      <c r="K83" s="17"/>
    </row>
    <row r="84" spans="1:11" s="290" customFormat="1" ht="11.25" customHeight="1">
      <c r="A84" s="216" t="s">
        <v>229</v>
      </c>
      <c r="B84" s="196" t="s">
        <v>247</v>
      </c>
      <c r="C84" s="208"/>
      <c r="D84" s="190" t="s">
        <v>179</v>
      </c>
      <c r="E84" s="198">
        <v>1</v>
      </c>
      <c r="F84" s="200"/>
      <c r="G84" s="202"/>
      <c r="H84" s="170"/>
      <c r="I84" s="19"/>
      <c r="J84" s="20"/>
      <c r="K84" s="144"/>
    </row>
    <row r="85" spans="1:11" s="290" customFormat="1" ht="11.25" customHeight="1">
      <c r="A85" s="193">
        <v>2</v>
      </c>
      <c r="B85" s="197"/>
      <c r="C85" s="209"/>
      <c r="D85" s="191"/>
      <c r="E85" s="199"/>
      <c r="F85" s="201"/>
      <c r="G85" s="303"/>
      <c r="H85" s="171"/>
      <c r="I85" s="19"/>
      <c r="J85" s="16"/>
      <c r="K85" s="17"/>
    </row>
    <row r="86" spans="1:11" s="290" customFormat="1" ht="11.25" customHeight="1">
      <c r="A86" s="216" t="s">
        <v>230</v>
      </c>
      <c r="B86" s="196" t="s">
        <v>248</v>
      </c>
      <c r="C86" s="196"/>
      <c r="D86" s="190" t="s">
        <v>179</v>
      </c>
      <c r="E86" s="198">
        <v>1</v>
      </c>
      <c r="F86" s="200"/>
      <c r="G86" s="202"/>
      <c r="H86" s="170"/>
      <c r="I86" s="19"/>
      <c r="J86" s="20"/>
      <c r="K86" s="144"/>
    </row>
    <row r="87" spans="1:11" s="290" customFormat="1" ht="11.25" customHeight="1">
      <c r="A87" s="193">
        <v>3</v>
      </c>
      <c r="B87" s="197"/>
      <c r="C87" s="197"/>
      <c r="D87" s="191"/>
      <c r="E87" s="199"/>
      <c r="F87" s="201"/>
      <c r="G87" s="303"/>
      <c r="H87" s="171"/>
      <c r="I87" s="19"/>
      <c r="J87" s="16"/>
      <c r="K87" s="17"/>
    </row>
    <row r="88" spans="1:11" s="290" customFormat="1" ht="11.25" customHeight="1">
      <c r="A88" s="216" t="s">
        <v>231</v>
      </c>
      <c r="B88" s="194" t="s">
        <v>184</v>
      </c>
      <c r="C88" s="196"/>
      <c r="D88" s="190" t="s">
        <v>179</v>
      </c>
      <c r="E88" s="198">
        <v>1</v>
      </c>
      <c r="F88" s="200"/>
      <c r="G88" s="202"/>
      <c r="H88" s="170"/>
      <c r="I88" s="19"/>
      <c r="J88" s="20"/>
      <c r="K88" s="144"/>
    </row>
    <row r="89" spans="1:11" s="290" customFormat="1" ht="11.25" customHeight="1">
      <c r="A89" s="193">
        <v>4</v>
      </c>
      <c r="B89" s="195"/>
      <c r="C89" s="197"/>
      <c r="D89" s="191"/>
      <c r="E89" s="199"/>
      <c r="F89" s="201"/>
      <c r="G89" s="303"/>
      <c r="H89" s="171"/>
      <c r="I89" s="19"/>
      <c r="J89" s="16"/>
      <c r="K89" s="17"/>
    </row>
    <row r="90" spans="1:11" s="290" customFormat="1" ht="11.25" customHeight="1">
      <c r="A90" s="216" t="s">
        <v>238</v>
      </c>
      <c r="B90" s="194" t="s">
        <v>185</v>
      </c>
      <c r="C90" s="196"/>
      <c r="D90" s="190" t="s">
        <v>179</v>
      </c>
      <c r="E90" s="198">
        <v>1</v>
      </c>
      <c r="F90" s="200"/>
      <c r="G90" s="202"/>
      <c r="H90" s="170"/>
      <c r="I90" s="19"/>
      <c r="J90" s="20"/>
      <c r="K90" s="144"/>
    </row>
    <row r="91" spans="1:11" s="290" customFormat="1" ht="11.25" customHeight="1">
      <c r="A91" s="193">
        <v>4</v>
      </c>
      <c r="B91" s="195"/>
      <c r="C91" s="197"/>
      <c r="D91" s="191"/>
      <c r="E91" s="199"/>
      <c r="F91" s="201"/>
      <c r="G91" s="303"/>
      <c r="H91" s="171"/>
      <c r="I91" s="19"/>
      <c r="J91" s="16"/>
      <c r="K91" s="17"/>
    </row>
    <row r="92" spans="1:11" s="290" customFormat="1" ht="11.25" customHeight="1">
      <c r="A92" s="216" t="s">
        <v>249</v>
      </c>
      <c r="B92" s="194" t="s">
        <v>186</v>
      </c>
      <c r="C92" s="208"/>
      <c r="D92" s="190" t="s">
        <v>179</v>
      </c>
      <c r="E92" s="198">
        <v>1</v>
      </c>
      <c r="F92" s="200"/>
      <c r="G92" s="202"/>
      <c r="H92" s="170"/>
      <c r="I92" s="19"/>
      <c r="J92" s="16"/>
      <c r="K92" s="17"/>
    </row>
    <row r="93" spans="1:11" s="290" customFormat="1" ht="11.25" customHeight="1">
      <c r="A93" s="193">
        <v>6</v>
      </c>
      <c r="B93" s="195"/>
      <c r="C93" s="209"/>
      <c r="D93" s="191"/>
      <c r="E93" s="199"/>
      <c r="F93" s="201"/>
      <c r="G93" s="303"/>
      <c r="H93" s="171"/>
      <c r="I93" s="19"/>
      <c r="J93" s="16"/>
      <c r="K93" s="17"/>
    </row>
    <row r="94" spans="1:11" s="290" customFormat="1" ht="11.25" customHeight="1">
      <c r="A94" s="216" t="s">
        <v>250</v>
      </c>
      <c r="B94" s="194" t="s">
        <v>187</v>
      </c>
      <c r="C94" s="196"/>
      <c r="D94" s="190" t="s">
        <v>179</v>
      </c>
      <c r="E94" s="198">
        <v>1</v>
      </c>
      <c r="F94" s="200"/>
      <c r="G94" s="202"/>
      <c r="H94" s="170"/>
      <c r="I94" s="19"/>
      <c r="J94" s="16"/>
      <c r="K94" s="17"/>
    </row>
    <row r="95" spans="1:11" s="290" customFormat="1" ht="11.25" customHeight="1">
      <c r="A95" s="193">
        <v>7</v>
      </c>
      <c r="B95" s="195"/>
      <c r="C95" s="197"/>
      <c r="D95" s="191"/>
      <c r="E95" s="199"/>
      <c r="F95" s="201"/>
      <c r="G95" s="303"/>
      <c r="H95" s="171"/>
      <c r="I95" s="19"/>
      <c r="J95" s="16"/>
      <c r="K95" s="17"/>
    </row>
    <row r="96" spans="1:11" s="290" customFormat="1" ht="11.25" customHeight="1">
      <c r="A96" s="216" t="s">
        <v>257</v>
      </c>
      <c r="B96" s="194" t="s">
        <v>188</v>
      </c>
      <c r="C96" s="219"/>
      <c r="D96" s="190" t="s">
        <v>179</v>
      </c>
      <c r="E96" s="198">
        <v>1</v>
      </c>
      <c r="F96" s="200"/>
      <c r="G96" s="202"/>
      <c r="H96" s="170"/>
      <c r="I96" s="19"/>
      <c r="J96" s="16"/>
      <c r="K96" s="17"/>
    </row>
    <row r="97" spans="1:11" s="290" customFormat="1" ht="11.25" customHeight="1">
      <c r="A97" s="193">
        <v>8</v>
      </c>
      <c r="B97" s="195"/>
      <c r="C97" s="220"/>
      <c r="D97" s="191"/>
      <c r="E97" s="199"/>
      <c r="F97" s="201"/>
      <c r="G97" s="303"/>
      <c r="H97" s="171"/>
      <c r="I97" s="19"/>
      <c r="J97" s="16"/>
      <c r="K97" s="17"/>
    </row>
    <row r="98" spans="1:11" s="290" customFormat="1" ht="11.25" customHeight="1">
      <c r="A98" s="198"/>
      <c r="B98" s="204"/>
      <c r="C98" s="208"/>
      <c r="D98" s="190"/>
      <c r="E98" s="167"/>
      <c r="F98" s="168"/>
      <c r="G98" s="168"/>
      <c r="H98" s="170"/>
      <c r="I98" s="19"/>
      <c r="J98" s="16"/>
      <c r="K98" s="17"/>
    </row>
    <row r="99" spans="1:11" s="290" customFormat="1" ht="11.25" customHeight="1">
      <c r="A99" s="199"/>
      <c r="B99" s="205"/>
      <c r="C99" s="209"/>
      <c r="D99" s="191"/>
      <c r="E99" s="172"/>
      <c r="F99" s="173"/>
      <c r="G99" s="173"/>
      <c r="H99" s="171"/>
      <c r="I99" s="19"/>
      <c r="J99" s="16"/>
      <c r="K99" s="17"/>
    </row>
    <row r="100" spans="1:11" s="290" customFormat="1" ht="11.25" customHeight="1">
      <c r="A100" s="198"/>
      <c r="B100" s="204"/>
      <c r="C100" s="208"/>
      <c r="D100" s="190"/>
      <c r="E100" s="167"/>
      <c r="F100" s="168"/>
      <c r="G100" s="168"/>
      <c r="H100" s="170"/>
      <c r="I100" s="19"/>
      <c r="J100" s="16"/>
      <c r="K100" s="17"/>
    </row>
    <row r="101" spans="1:11" s="290" customFormat="1" ht="11.25" customHeight="1">
      <c r="A101" s="199"/>
      <c r="B101" s="205"/>
      <c r="C101" s="209"/>
      <c r="D101" s="191"/>
      <c r="E101" s="172"/>
      <c r="F101" s="173"/>
      <c r="G101" s="173"/>
      <c r="H101" s="171"/>
      <c r="I101" s="19"/>
      <c r="J101" s="16"/>
      <c r="K101" s="17"/>
    </row>
    <row r="102" spans="1:11" s="290" customFormat="1" ht="11.25" customHeight="1">
      <c r="A102" s="198"/>
      <c r="B102" s="204"/>
      <c r="C102" s="208"/>
      <c r="D102" s="190"/>
      <c r="E102" s="167"/>
      <c r="F102" s="168"/>
      <c r="G102" s="168"/>
      <c r="H102" s="170"/>
      <c r="I102" s="19"/>
      <c r="J102" s="16"/>
      <c r="K102" s="17"/>
    </row>
    <row r="103" spans="1:11" s="290" customFormat="1" ht="11.25" customHeight="1">
      <c r="A103" s="199"/>
      <c r="B103" s="205"/>
      <c r="C103" s="209"/>
      <c r="D103" s="191"/>
      <c r="E103" s="172"/>
      <c r="F103" s="173"/>
      <c r="G103" s="173"/>
      <c r="H103" s="171"/>
      <c r="I103" s="19"/>
      <c r="J103" s="16"/>
      <c r="K103" s="17"/>
    </row>
    <row r="104" spans="1:11" s="263" customFormat="1" ht="11.25" customHeight="1">
      <c r="A104" s="198"/>
      <c r="B104" s="204"/>
      <c r="C104" s="208"/>
      <c r="D104" s="190"/>
      <c r="E104" s="167"/>
      <c r="F104" s="168"/>
      <c r="G104" s="168"/>
      <c r="H104" s="170"/>
      <c r="I104" s="19"/>
      <c r="J104" s="16"/>
      <c r="K104" s="17"/>
    </row>
    <row r="105" spans="1:11" s="263" customFormat="1" ht="11.25" customHeight="1">
      <c r="A105" s="199"/>
      <c r="B105" s="205"/>
      <c r="C105" s="209"/>
      <c r="D105" s="191"/>
      <c r="E105" s="172"/>
      <c r="F105" s="173"/>
      <c r="G105" s="173"/>
      <c r="H105" s="171"/>
      <c r="I105" s="19"/>
      <c r="J105" s="16"/>
      <c r="K105" s="17"/>
    </row>
    <row r="106" spans="1:11" s="263" customFormat="1" ht="11.25" customHeight="1">
      <c r="A106" s="198"/>
      <c r="B106" s="204"/>
      <c r="C106" s="190"/>
      <c r="D106" s="190"/>
      <c r="E106" s="167"/>
      <c r="F106" s="168"/>
      <c r="G106" s="168"/>
      <c r="H106" s="170"/>
      <c r="I106" s="19"/>
      <c r="J106" s="16"/>
      <c r="K106" s="17"/>
    </row>
    <row r="107" spans="1:11" s="263" customFormat="1" ht="11.25" customHeight="1">
      <c r="A107" s="199"/>
      <c r="B107" s="205"/>
      <c r="C107" s="191"/>
      <c r="D107" s="191"/>
      <c r="E107" s="172"/>
      <c r="F107" s="173"/>
      <c r="G107" s="173"/>
      <c r="H107" s="171"/>
      <c r="I107" s="19"/>
      <c r="J107" s="16"/>
      <c r="K107" s="17"/>
    </row>
    <row r="108" spans="1:11" s="263" customFormat="1" ht="11.25" customHeight="1">
      <c r="A108" s="198"/>
      <c r="B108" s="204"/>
      <c r="C108" s="190"/>
      <c r="D108" s="190"/>
      <c r="E108" s="167"/>
      <c r="F108" s="168"/>
      <c r="G108" s="168"/>
      <c r="H108" s="170"/>
      <c r="I108" s="19"/>
      <c r="J108" s="16"/>
      <c r="K108" s="17"/>
    </row>
    <row r="109" spans="1:11" s="263" customFormat="1" ht="11.25" customHeight="1">
      <c r="A109" s="199"/>
      <c r="B109" s="205"/>
      <c r="C109" s="191"/>
      <c r="D109" s="191"/>
      <c r="E109" s="172"/>
      <c r="F109" s="173"/>
      <c r="G109" s="173"/>
      <c r="H109" s="171"/>
      <c r="I109" s="19"/>
      <c r="J109" s="16"/>
      <c r="K109" s="17"/>
    </row>
    <row r="110" spans="1:11" s="290" customFormat="1" ht="11.25" customHeight="1">
      <c r="A110" s="198"/>
      <c r="B110" s="204"/>
      <c r="C110" s="208"/>
      <c r="D110" s="190"/>
      <c r="E110" s="167"/>
      <c r="F110" s="168"/>
      <c r="G110" s="168"/>
      <c r="H110" s="170"/>
      <c r="I110" s="19"/>
      <c r="J110" s="16"/>
      <c r="K110" s="17"/>
    </row>
    <row r="111" spans="1:11" s="290" customFormat="1" ht="11.25" customHeight="1">
      <c r="A111" s="199"/>
      <c r="B111" s="205"/>
      <c r="C111" s="209"/>
      <c r="D111" s="191"/>
      <c r="E111" s="172"/>
      <c r="F111" s="173"/>
      <c r="G111" s="173"/>
      <c r="H111" s="171"/>
      <c r="I111" s="19"/>
      <c r="J111" s="16"/>
      <c r="K111" s="17"/>
    </row>
    <row r="112" spans="1:11" s="290" customFormat="1" ht="11.25" customHeight="1">
      <c r="A112" s="198"/>
      <c r="B112" s="204"/>
      <c r="C112" s="190"/>
      <c r="D112" s="190"/>
      <c r="E112" s="167"/>
      <c r="F112" s="168"/>
      <c r="G112" s="168"/>
      <c r="H112" s="170"/>
      <c r="I112" s="19"/>
      <c r="J112" s="16"/>
      <c r="K112" s="17"/>
    </row>
    <row r="113" spans="1:11" s="290" customFormat="1" ht="11.25" customHeight="1">
      <c r="A113" s="199"/>
      <c r="B113" s="205"/>
      <c r="C113" s="191"/>
      <c r="D113" s="191"/>
      <c r="E113" s="172"/>
      <c r="F113" s="173"/>
      <c r="G113" s="173"/>
      <c r="H113" s="171"/>
      <c r="I113" s="19"/>
      <c r="J113" s="16"/>
      <c r="K113" s="17"/>
    </row>
    <row r="114" spans="1:11" s="290" customFormat="1" ht="11.25" customHeight="1">
      <c r="A114" s="198"/>
      <c r="B114" s="204"/>
      <c r="C114" s="190"/>
      <c r="D114" s="190"/>
      <c r="E114" s="167"/>
      <c r="F114" s="168"/>
      <c r="G114" s="168"/>
      <c r="H114" s="170"/>
      <c r="I114" s="19"/>
      <c r="J114" s="16"/>
      <c r="K114" s="17"/>
    </row>
    <row r="115" spans="1:11" s="290" customFormat="1" ht="11.25" customHeight="1">
      <c r="A115" s="199"/>
      <c r="B115" s="205"/>
      <c r="C115" s="191"/>
      <c r="D115" s="191"/>
      <c r="E115" s="172"/>
      <c r="F115" s="173"/>
      <c r="G115" s="173"/>
      <c r="H115" s="171"/>
      <c r="I115" s="19"/>
      <c r="J115" s="16"/>
      <c r="K115" s="17"/>
    </row>
    <row r="116" spans="1:11" s="290" customFormat="1" ht="11.25" customHeight="1">
      <c r="A116" s="198"/>
      <c r="B116" s="196"/>
      <c r="C116" s="196"/>
      <c r="D116" s="192"/>
      <c r="E116" s="167"/>
      <c r="F116" s="168"/>
      <c r="G116" s="168"/>
      <c r="H116" s="170"/>
      <c r="I116" s="19"/>
      <c r="J116" s="16"/>
      <c r="K116" s="17"/>
    </row>
    <row r="117" spans="1:11" s="290" customFormat="1" ht="11.25" customHeight="1">
      <c r="A117" s="199"/>
      <c r="B117" s="197"/>
      <c r="C117" s="197"/>
      <c r="D117" s="197"/>
      <c r="E117" s="172"/>
      <c r="F117" s="173"/>
      <c r="G117" s="173"/>
      <c r="H117" s="171"/>
      <c r="I117" s="19"/>
      <c r="J117" s="16"/>
      <c r="K117" s="17"/>
    </row>
    <row r="118" spans="1:11" s="290" customFormat="1" ht="11.25" customHeight="1">
      <c r="A118" s="198"/>
      <c r="B118" s="204"/>
      <c r="C118" s="190"/>
      <c r="D118" s="190"/>
      <c r="E118" s="167"/>
      <c r="F118" s="168"/>
      <c r="G118" s="168"/>
      <c r="H118" s="170"/>
      <c r="I118" s="19"/>
      <c r="J118" s="16"/>
      <c r="K118" s="17"/>
    </row>
    <row r="119" spans="1:11" s="290" customFormat="1" ht="11.25" customHeight="1">
      <c r="A119" s="199"/>
      <c r="B119" s="205"/>
      <c r="C119" s="191"/>
      <c r="D119" s="191"/>
      <c r="E119" s="172"/>
      <c r="F119" s="173"/>
      <c r="G119" s="173"/>
      <c r="H119" s="171"/>
      <c r="I119" s="19"/>
      <c r="J119" s="16"/>
      <c r="K119" s="17"/>
    </row>
    <row r="120" spans="1:11" s="290" customFormat="1" ht="11.25" customHeight="1">
      <c r="A120" s="198"/>
      <c r="B120" s="204"/>
      <c r="C120" s="190"/>
      <c r="D120" s="190"/>
      <c r="E120" s="167"/>
      <c r="F120" s="168"/>
      <c r="G120" s="168"/>
      <c r="H120" s="170"/>
      <c r="I120" s="19"/>
      <c r="J120" s="16"/>
      <c r="K120" s="17"/>
    </row>
    <row r="121" spans="1:11" s="290" customFormat="1" ht="11.25" customHeight="1">
      <c r="A121" s="199"/>
      <c r="B121" s="205"/>
      <c r="C121" s="191"/>
      <c r="D121" s="191"/>
      <c r="E121" s="172"/>
      <c r="F121" s="173"/>
      <c r="G121" s="173"/>
      <c r="H121" s="171"/>
      <c r="I121" s="19"/>
      <c r="J121" s="16"/>
      <c r="K121" s="17"/>
    </row>
    <row r="122" spans="1:11" s="290" customFormat="1" ht="11.25" customHeight="1">
      <c r="A122" s="198"/>
      <c r="B122" s="204"/>
      <c r="C122" s="190"/>
      <c r="D122" s="190"/>
      <c r="E122" s="167"/>
      <c r="F122" s="168"/>
      <c r="G122" s="168"/>
      <c r="H122" s="170"/>
      <c r="I122" s="19"/>
      <c r="J122" s="16"/>
      <c r="K122" s="17"/>
    </row>
    <row r="123" spans="1:11" s="290" customFormat="1" ht="11.25" customHeight="1">
      <c r="A123" s="199"/>
      <c r="B123" s="205"/>
      <c r="C123" s="191"/>
      <c r="D123" s="191"/>
      <c r="E123" s="172"/>
      <c r="F123" s="173"/>
      <c r="G123" s="173"/>
      <c r="H123" s="171"/>
      <c r="I123" s="19"/>
      <c r="J123" s="16"/>
      <c r="K123" s="17"/>
    </row>
    <row r="124" spans="1:11" s="290" customFormat="1" ht="11.25" customHeight="1">
      <c r="A124" s="198"/>
      <c r="B124" s="204"/>
      <c r="C124" s="190"/>
      <c r="D124" s="190"/>
      <c r="E124" s="167"/>
      <c r="F124" s="168"/>
      <c r="G124" s="168"/>
      <c r="H124" s="170"/>
      <c r="I124" s="19"/>
      <c r="J124" s="16"/>
      <c r="K124" s="17"/>
    </row>
    <row r="125" spans="1:11" s="290" customFormat="1" ht="11.25" customHeight="1">
      <c r="A125" s="199"/>
      <c r="B125" s="205"/>
      <c r="C125" s="191"/>
      <c r="D125" s="191"/>
      <c r="E125" s="172"/>
      <c r="F125" s="173"/>
      <c r="G125" s="173"/>
      <c r="H125" s="171"/>
      <c r="I125" s="19"/>
      <c r="J125" s="16"/>
      <c r="K125" s="17"/>
    </row>
    <row r="126" spans="1:11" s="290" customFormat="1" ht="11.25" customHeight="1">
      <c r="A126" s="198"/>
      <c r="B126" s="204"/>
      <c r="C126" s="190"/>
      <c r="D126" s="190"/>
      <c r="E126" s="167"/>
      <c r="F126" s="168"/>
      <c r="G126" s="168"/>
      <c r="H126" s="170"/>
      <c r="I126" s="19"/>
      <c r="J126" s="16"/>
      <c r="K126" s="17"/>
    </row>
    <row r="127" spans="1:11" s="290" customFormat="1" ht="11.25" customHeight="1">
      <c r="A127" s="199"/>
      <c r="B127" s="205"/>
      <c r="C127" s="191"/>
      <c r="D127" s="191"/>
      <c r="E127" s="172"/>
      <c r="F127" s="173"/>
      <c r="G127" s="173"/>
      <c r="H127" s="171"/>
      <c r="I127" s="19"/>
      <c r="J127" s="16"/>
      <c r="K127" s="17"/>
    </row>
    <row r="128" spans="1:11" s="290" customFormat="1" ht="11.25" customHeight="1">
      <c r="A128" s="198"/>
      <c r="B128" s="204"/>
      <c r="C128" s="190"/>
      <c r="D128" s="190"/>
      <c r="E128" s="167"/>
      <c r="F128" s="168"/>
      <c r="G128" s="168"/>
      <c r="H128" s="170"/>
      <c r="I128" s="19"/>
      <c r="J128" s="16"/>
      <c r="K128" s="17"/>
    </row>
    <row r="129" spans="1:11" s="290" customFormat="1" ht="11.25" customHeight="1">
      <c r="A129" s="199"/>
      <c r="B129" s="205"/>
      <c r="C129" s="191"/>
      <c r="D129" s="191"/>
      <c r="E129" s="172"/>
      <c r="F129" s="173"/>
      <c r="G129" s="173"/>
      <c r="H129" s="171"/>
      <c r="I129" s="19"/>
      <c r="J129" s="16"/>
      <c r="K129" s="17"/>
    </row>
    <row r="130" spans="1:11" s="290" customFormat="1" ht="11.25" customHeight="1">
      <c r="A130" s="198"/>
      <c r="B130" s="204"/>
      <c r="C130" s="190"/>
      <c r="D130" s="190"/>
      <c r="E130" s="167"/>
      <c r="F130" s="168"/>
      <c r="G130" s="168"/>
      <c r="H130" s="170"/>
      <c r="I130" s="19"/>
      <c r="J130" s="16"/>
      <c r="K130" s="17"/>
    </row>
    <row r="131" spans="1:11" s="290" customFormat="1" ht="11.25" customHeight="1">
      <c r="A131" s="199"/>
      <c r="B131" s="205"/>
      <c r="C131" s="191"/>
      <c r="D131" s="191"/>
      <c r="E131" s="172"/>
      <c r="F131" s="173"/>
      <c r="G131" s="173"/>
      <c r="H131" s="171"/>
      <c r="I131" s="19"/>
      <c r="J131" s="16"/>
      <c r="K131" s="17"/>
    </row>
    <row r="132" spans="1:11" s="290" customFormat="1" ht="11.25" customHeight="1">
      <c r="A132" s="198"/>
      <c r="B132" s="204"/>
      <c r="C132" s="190"/>
      <c r="D132" s="190"/>
      <c r="E132" s="167"/>
      <c r="F132" s="168"/>
      <c r="G132" s="168"/>
      <c r="H132" s="170"/>
      <c r="I132" s="19"/>
      <c r="J132" s="16"/>
      <c r="K132" s="17"/>
    </row>
    <row r="133" spans="1:11" s="290" customFormat="1" ht="11.25" customHeight="1">
      <c r="A133" s="199"/>
      <c r="B133" s="205"/>
      <c r="C133" s="191"/>
      <c r="D133" s="191"/>
      <c r="E133" s="172"/>
      <c r="F133" s="173"/>
      <c r="G133" s="173"/>
      <c r="H133" s="171"/>
      <c r="I133" s="19"/>
      <c r="J133" s="16"/>
      <c r="K133" s="17"/>
    </row>
    <row r="134" spans="1:11" s="263" customFormat="1" ht="11.25" customHeight="1">
      <c r="A134" s="198"/>
      <c r="B134" s="204"/>
      <c r="C134" s="190"/>
      <c r="D134" s="190"/>
      <c r="E134" s="167"/>
      <c r="F134" s="168"/>
      <c r="G134" s="168"/>
      <c r="H134" s="170"/>
      <c r="I134" s="19"/>
      <c r="J134" s="16"/>
      <c r="K134" s="17"/>
    </row>
    <row r="135" spans="1:11" s="263" customFormat="1" ht="11.25" customHeight="1">
      <c r="A135" s="199"/>
      <c r="B135" s="205"/>
      <c r="C135" s="191"/>
      <c r="D135" s="191"/>
      <c r="E135" s="172"/>
      <c r="F135" s="173"/>
      <c r="G135" s="173"/>
      <c r="H135" s="171"/>
      <c r="I135" s="19"/>
      <c r="J135" s="16"/>
      <c r="K135" s="17"/>
    </row>
    <row r="136" spans="1:11" s="263" customFormat="1" ht="11.25" customHeight="1">
      <c r="A136" s="198"/>
      <c r="B136" s="204"/>
      <c r="C136" s="190"/>
      <c r="D136" s="190"/>
      <c r="E136" s="167"/>
      <c r="F136" s="168"/>
      <c r="G136" s="168"/>
      <c r="H136" s="170"/>
      <c r="I136" s="19"/>
      <c r="J136" s="16"/>
      <c r="K136" s="17"/>
    </row>
    <row r="137" spans="1:11" s="263" customFormat="1" ht="11.25" customHeight="1">
      <c r="A137" s="199"/>
      <c r="B137" s="205"/>
      <c r="C137" s="191"/>
      <c r="D137" s="191"/>
      <c r="E137" s="172"/>
      <c r="F137" s="173"/>
      <c r="G137" s="173"/>
      <c r="H137" s="171"/>
      <c r="I137" s="19"/>
      <c r="J137" s="16"/>
      <c r="K137" s="17"/>
    </row>
    <row r="138" spans="1:11" s="263" customFormat="1" ht="11.25" customHeight="1">
      <c r="A138" s="198"/>
      <c r="B138" s="204"/>
      <c r="C138" s="190"/>
      <c r="D138" s="190"/>
      <c r="E138" s="167"/>
      <c r="F138" s="168"/>
      <c r="G138" s="168"/>
      <c r="H138" s="170"/>
      <c r="I138" s="19"/>
      <c r="J138" s="16"/>
      <c r="K138" s="17"/>
    </row>
    <row r="139" spans="1:11" s="263" customFormat="1" ht="11.25" customHeight="1">
      <c r="A139" s="199"/>
      <c r="B139" s="205"/>
      <c r="C139" s="191"/>
      <c r="D139" s="191"/>
      <c r="E139" s="172"/>
      <c r="F139" s="173"/>
      <c r="G139" s="173"/>
      <c r="H139" s="171"/>
      <c r="I139" s="19"/>
      <c r="J139" s="16"/>
      <c r="K139" s="17"/>
    </row>
    <row r="140" spans="1:11" s="263" customFormat="1" ht="11.25" customHeight="1">
      <c r="A140" s="198"/>
      <c r="B140" s="204"/>
      <c r="C140" s="190"/>
      <c r="D140" s="190"/>
      <c r="E140" s="167"/>
      <c r="F140" s="168"/>
      <c r="G140" s="168"/>
      <c r="H140" s="170"/>
      <c r="I140" s="19"/>
      <c r="J140" s="16"/>
      <c r="K140" s="17"/>
    </row>
    <row r="141" spans="1:11" s="263" customFormat="1" ht="11.25" customHeight="1">
      <c r="A141" s="199"/>
      <c r="B141" s="205"/>
      <c r="C141" s="191"/>
      <c r="D141" s="191"/>
      <c r="E141" s="172"/>
      <c r="F141" s="173"/>
      <c r="G141" s="173"/>
      <c r="H141" s="171"/>
      <c r="I141" s="19"/>
      <c r="J141" s="16"/>
      <c r="K141" s="17"/>
    </row>
    <row r="142" spans="1:11" s="263" customFormat="1" ht="11.25" customHeight="1">
      <c r="A142" s="198"/>
      <c r="B142" s="204"/>
      <c r="C142" s="190"/>
      <c r="D142" s="190"/>
      <c r="E142" s="167"/>
      <c r="F142" s="168"/>
      <c r="G142" s="168"/>
      <c r="H142" s="170"/>
      <c r="I142" s="19"/>
      <c r="J142" s="16"/>
      <c r="K142" s="17"/>
    </row>
    <row r="143" spans="1:11" s="263" customFormat="1" ht="11.25" customHeight="1">
      <c r="A143" s="199"/>
      <c r="B143" s="205"/>
      <c r="C143" s="191"/>
      <c r="D143" s="191"/>
      <c r="E143" s="172"/>
      <c r="F143" s="173"/>
      <c r="G143" s="173"/>
      <c r="H143" s="171"/>
      <c r="I143" s="19"/>
      <c r="J143" s="16"/>
      <c r="K143" s="17"/>
    </row>
    <row r="144" spans="1:11" s="263" customFormat="1" ht="11.25" customHeight="1">
      <c r="A144" s="198"/>
      <c r="B144" s="204"/>
      <c r="C144" s="190"/>
      <c r="D144" s="190"/>
      <c r="E144" s="167"/>
      <c r="F144" s="168"/>
      <c r="G144" s="168"/>
      <c r="H144" s="170"/>
      <c r="I144" s="19"/>
      <c r="J144" s="16"/>
      <c r="K144" s="17"/>
    </row>
    <row r="145" spans="1:13" s="263" customFormat="1" ht="11.25" customHeight="1">
      <c r="A145" s="199"/>
      <c r="B145" s="205"/>
      <c r="C145" s="191"/>
      <c r="D145" s="191"/>
      <c r="E145" s="172"/>
      <c r="F145" s="173"/>
      <c r="G145" s="173"/>
      <c r="H145" s="171"/>
      <c r="I145" s="19"/>
      <c r="J145" s="16"/>
      <c r="K145" s="17"/>
    </row>
    <row r="146" spans="1:13" s="263" customFormat="1" ht="11.25" customHeight="1">
      <c r="A146" s="198"/>
      <c r="B146" s="204"/>
      <c r="C146" s="190"/>
      <c r="D146" s="190"/>
      <c r="E146" s="167"/>
      <c r="F146" s="168"/>
      <c r="G146" s="168"/>
      <c r="H146" s="170"/>
      <c r="I146" s="19"/>
      <c r="J146" s="16"/>
      <c r="K146" s="17"/>
    </row>
    <row r="147" spans="1:13" s="263" customFormat="1" ht="11.25" customHeight="1">
      <c r="A147" s="199"/>
      <c r="B147" s="205"/>
      <c r="C147" s="191"/>
      <c r="D147" s="191"/>
      <c r="E147" s="172"/>
      <c r="F147" s="173"/>
      <c r="G147" s="173"/>
      <c r="H147" s="171"/>
      <c r="I147" s="19"/>
      <c r="J147" s="16"/>
      <c r="K147" s="17"/>
    </row>
    <row r="148" spans="1:13" s="263" customFormat="1" ht="11.25" customHeight="1">
      <c r="A148" s="198"/>
      <c r="B148" s="204"/>
      <c r="C148" s="190"/>
      <c r="D148" s="190"/>
      <c r="E148" s="167"/>
      <c r="F148" s="168"/>
      <c r="G148" s="168"/>
      <c r="H148" s="170"/>
      <c r="I148" s="19"/>
      <c r="J148" s="16"/>
      <c r="K148" s="17"/>
    </row>
    <row r="149" spans="1:13" s="263" customFormat="1" ht="11.25" customHeight="1">
      <c r="A149" s="199"/>
      <c r="B149" s="205"/>
      <c r="C149" s="191"/>
      <c r="D149" s="191"/>
      <c r="E149" s="172"/>
      <c r="F149" s="173"/>
      <c r="G149" s="173"/>
      <c r="H149" s="171"/>
      <c r="I149" s="19"/>
      <c r="J149" s="16"/>
      <c r="K149" s="17"/>
    </row>
    <row r="150" spans="1:13" s="263" customFormat="1" ht="11.25" customHeight="1">
      <c r="A150" s="192"/>
      <c r="B150" s="204" t="s">
        <v>352</v>
      </c>
      <c r="C150" s="192"/>
      <c r="D150" s="192"/>
      <c r="E150" s="167"/>
      <c r="F150" s="168"/>
      <c r="G150" s="206"/>
      <c r="H150" s="170"/>
      <c r="I150" s="136"/>
      <c r="J150" s="16"/>
      <c r="K150" s="20"/>
    </row>
    <row r="151" spans="1:13" s="263" customFormat="1" ht="11.25" customHeight="1">
      <c r="A151" s="193"/>
      <c r="B151" s="205"/>
      <c r="C151" s="193"/>
      <c r="D151" s="193"/>
      <c r="E151" s="172"/>
      <c r="F151" s="173"/>
      <c r="G151" s="303"/>
      <c r="H151" s="171"/>
      <c r="I151" s="21"/>
      <c r="J151" s="172"/>
      <c r="K151" s="169"/>
      <c r="M151" s="330"/>
    </row>
    <row r="152" spans="1:13" s="290" customFormat="1" ht="23.15" customHeight="1">
      <c r="A152" s="203"/>
      <c r="B152" s="331"/>
      <c r="C152" s="331"/>
      <c r="D152" s="331"/>
      <c r="E152" s="331"/>
      <c r="F152" s="332"/>
      <c r="G152" s="332"/>
      <c r="H152" s="332"/>
      <c r="I152" s="19"/>
      <c r="J152" s="19"/>
      <c r="K152" s="143"/>
    </row>
    <row r="153" spans="1:13" s="290" customFormat="1" ht="23.15" customHeight="1">
      <c r="A153" s="10" t="s">
        <v>18</v>
      </c>
      <c r="B153" s="10" t="s">
        <v>24</v>
      </c>
      <c r="C153" s="10" t="s">
        <v>25</v>
      </c>
      <c r="D153" s="11" t="s">
        <v>26</v>
      </c>
      <c r="E153" s="10" t="s">
        <v>23</v>
      </c>
      <c r="F153" s="12" t="s">
        <v>20</v>
      </c>
      <c r="G153" s="12" t="s">
        <v>27</v>
      </c>
      <c r="H153" s="11" t="s">
        <v>28</v>
      </c>
      <c r="I153" s="13"/>
      <c r="J153" s="10" t="s">
        <v>173</v>
      </c>
      <c r="K153" s="12" t="s">
        <v>174</v>
      </c>
    </row>
    <row r="154" spans="1:13" s="290" customFormat="1" ht="11.25" customHeight="1">
      <c r="A154" s="216" t="s">
        <v>228</v>
      </c>
      <c r="B154" s="196" t="s">
        <v>183</v>
      </c>
      <c r="C154" s="208"/>
      <c r="D154" s="192"/>
      <c r="E154" s="167"/>
      <c r="F154" s="168"/>
      <c r="G154" s="168"/>
      <c r="H154" s="170"/>
      <c r="I154" s="19"/>
      <c r="J154" s="16"/>
      <c r="K154" s="17"/>
    </row>
    <row r="155" spans="1:13" s="290" customFormat="1" ht="11.25" customHeight="1">
      <c r="A155" s="193">
        <v>1</v>
      </c>
      <c r="B155" s="197"/>
      <c r="C155" s="209"/>
      <c r="D155" s="197"/>
      <c r="E155" s="172"/>
      <c r="F155" s="173"/>
      <c r="G155" s="173"/>
      <c r="H155" s="171"/>
      <c r="I155" s="19"/>
      <c r="J155" s="16"/>
      <c r="K155" s="17"/>
    </row>
    <row r="156" spans="1:13" s="290" customFormat="1" ht="11.25" customHeight="1">
      <c r="A156" s="198"/>
      <c r="B156" s="204"/>
      <c r="C156" s="196"/>
      <c r="D156" s="192"/>
      <c r="E156" s="167"/>
      <c r="F156" s="168"/>
      <c r="G156" s="168"/>
      <c r="H156" s="170"/>
      <c r="I156" s="19"/>
      <c r="J156" s="16"/>
      <c r="K156" s="17"/>
    </row>
    <row r="157" spans="1:13" s="290" customFormat="1" ht="11.25" customHeight="1">
      <c r="A157" s="199"/>
      <c r="B157" s="205"/>
      <c r="C157" s="197"/>
      <c r="D157" s="197"/>
      <c r="E157" s="172"/>
      <c r="F157" s="173"/>
      <c r="G157" s="173"/>
      <c r="H157" s="171"/>
      <c r="I157" s="19"/>
      <c r="J157" s="16"/>
      <c r="K157" s="17"/>
    </row>
    <row r="158" spans="1:13" s="290" customFormat="1" ht="11.25" customHeight="1">
      <c r="A158" s="198"/>
      <c r="B158" s="196" t="s">
        <v>251</v>
      </c>
      <c r="C158" s="196" t="s">
        <v>252</v>
      </c>
      <c r="D158" s="190" t="s">
        <v>192</v>
      </c>
      <c r="E158" s="214">
        <v>84.6</v>
      </c>
      <c r="F158" s="212"/>
      <c r="G158" s="202"/>
      <c r="H158" s="170"/>
      <c r="I158" s="19"/>
      <c r="J158" s="16"/>
      <c r="K158" s="17"/>
    </row>
    <row r="159" spans="1:13" s="290" customFormat="1" ht="11.25" customHeight="1">
      <c r="A159" s="199"/>
      <c r="B159" s="197"/>
      <c r="C159" s="197"/>
      <c r="D159" s="191"/>
      <c r="E159" s="303"/>
      <c r="F159" s="303"/>
      <c r="G159" s="303"/>
      <c r="H159" s="171"/>
      <c r="I159" s="19"/>
      <c r="J159" s="16"/>
      <c r="K159" s="17"/>
    </row>
    <row r="160" spans="1:13" s="290" customFormat="1" ht="11.25" customHeight="1">
      <c r="A160" s="198"/>
      <c r="B160" s="204" t="s">
        <v>193</v>
      </c>
      <c r="C160" s="196" t="s">
        <v>252</v>
      </c>
      <c r="D160" s="190" t="s">
        <v>192</v>
      </c>
      <c r="E160" s="214">
        <v>84.6</v>
      </c>
      <c r="F160" s="212"/>
      <c r="G160" s="202"/>
      <c r="H160" s="170"/>
      <c r="I160" s="19"/>
      <c r="J160" s="16"/>
      <c r="K160" s="17"/>
    </row>
    <row r="161" spans="1:11" s="290" customFormat="1" ht="11.25" customHeight="1">
      <c r="A161" s="199"/>
      <c r="B161" s="205"/>
      <c r="C161" s="197"/>
      <c r="D161" s="191"/>
      <c r="E161" s="303"/>
      <c r="F161" s="303"/>
      <c r="G161" s="303"/>
      <c r="H161" s="171"/>
      <c r="I161" s="19"/>
      <c r="J161" s="16"/>
      <c r="K161" s="17"/>
    </row>
    <row r="162" spans="1:11" s="290" customFormat="1" ht="11.25" customHeight="1">
      <c r="A162" s="198"/>
      <c r="B162" s="204" t="s">
        <v>194</v>
      </c>
      <c r="C162" s="196" t="s">
        <v>252</v>
      </c>
      <c r="D162" s="190" t="s">
        <v>192</v>
      </c>
      <c r="E162" s="214">
        <v>84.6</v>
      </c>
      <c r="F162" s="212"/>
      <c r="G162" s="202"/>
      <c r="H162" s="170"/>
      <c r="I162" s="19"/>
      <c r="J162" s="16"/>
      <c r="K162" s="17"/>
    </row>
    <row r="163" spans="1:11" s="290" customFormat="1" ht="11.25" customHeight="1">
      <c r="A163" s="199"/>
      <c r="B163" s="205"/>
      <c r="C163" s="197"/>
      <c r="D163" s="191"/>
      <c r="E163" s="303"/>
      <c r="F163" s="303"/>
      <c r="G163" s="303"/>
      <c r="H163" s="171"/>
      <c r="I163" s="19"/>
      <c r="J163" s="16"/>
      <c r="K163" s="17"/>
    </row>
    <row r="164" spans="1:11" s="290" customFormat="1" ht="11.25" customHeight="1">
      <c r="A164" s="198"/>
      <c r="B164" s="196" t="s">
        <v>195</v>
      </c>
      <c r="C164" s="196" t="s">
        <v>252</v>
      </c>
      <c r="D164" s="190" t="s">
        <v>192</v>
      </c>
      <c r="E164" s="214">
        <v>84.6</v>
      </c>
      <c r="F164" s="212"/>
      <c r="G164" s="202"/>
      <c r="H164" s="170"/>
      <c r="I164" s="19"/>
      <c r="J164" s="16"/>
      <c r="K164" s="17"/>
    </row>
    <row r="165" spans="1:11" s="290" customFormat="1" ht="11.25" customHeight="1">
      <c r="A165" s="199"/>
      <c r="B165" s="197"/>
      <c r="C165" s="197"/>
      <c r="D165" s="191"/>
      <c r="E165" s="303"/>
      <c r="F165" s="303"/>
      <c r="G165" s="303"/>
      <c r="H165" s="171"/>
      <c r="I165" s="19"/>
      <c r="J165" s="16"/>
      <c r="K165" s="17"/>
    </row>
    <row r="166" spans="1:11" s="290" customFormat="1" ht="11.25" customHeight="1">
      <c r="A166" s="198"/>
      <c r="B166" s="204" t="s">
        <v>355</v>
      </c>
      <c r="C166" s="196"/>
      <c r="D166" s="190" t="s">
        <v>356</v>
      </c>
      <c r="E166" s="218">
        <v>1</v>
      </c>
      <c r="F166" s="212"/>
      <c r="G166" s="202"/>
      <c r="H166" s="170"/>
      <c r="I166" s="19"/>
      <c r="J166" s="16"/>
      <c r="K166" s="17"/>
    </row>
    <row r="167" spans="1:11" s="290" customFormat="1" ht="11.25" customHeight="1">
      <c r="A167" s="199"/>
      <c r="B167" s="205"/>
      <c r="C167" s="197"/>
      <c r="D167" s="191"/>
      <c r="E167" s="335"/>
      <c r="F167" s="303"/>
      <c r="G167" s="303"/>
      <c r="H167" s="171"/>
      <c r="I167" s="19"/>
      <c r="J167" s="16"/>
      <c r="K167" s="17"/>
    </row>
    <row r="168" spans="1:11" s="290" customFormat="1" ht="11.25" customHeight="1">
      <c r="A168" s="198"/>
      <c r="B168" s="204"/>
      <c r="C168" s="208"/>
      <c r="D168" s="190"/>
      <c r="E168" s="167"/>
      <c r="F168" s="168"/>
      <c r="G168" s="168"/>
      <c r="H168" s="170"/>
      <c r="I168" s="19"/>
      <c r="J168" s="16"/>
      <c r="K168" s="17"/>
    </row>
    <row r="169" spans="1:11" s="290" customFormat="1" ht="11.25" customHeight="1">
      <c r="A169" s="199"/>
      <c r="B169" s="205"/>
      <c r="C169" s="209"/>
      <c r="D169" s="191"/>
      <c r="E169" s="172"/>
      <c r="F169" s="173"/>
      <c r="G169" s="173"/>
      <c r="H169" s="171"/>
      <c r="I169" s="19"/>
      <c r="J169" s="16"/>
      <c r="K169" s="17"/>
    </row>
    <row r="170" spans="1:11" s="290" customFormat="1" ht="11.25" customHeight="1">
      <c r="A170" s="198"/>
      <c r="B170" s="196"/>
      <c r="C170" s="196"/>
      <c r="D170" s="190"/>
      <c r="E170" s="167"/>
      <c r="F170" s="168"/>
      <c r="G170" s="168"/>
      <c r="H170" s="170"/>
      <c r="I170" s="19"/>
      <c r="J170" s="16"/>
      <c r="K170" s="17"/>
    </row>
    <row r="171" spans="1:11" s="290" customFormat="1" ht="11.25" customHeight="1">
      <c r="A171" s="199"/>
      <c r="B171" s="197"/>
      <c r="C171" s="197"/>
      <c r="D171" s="191"/>
      <c r="E171" s="172"/>
      <c r="F171" s="173"/>
      <c r="G171" s="173"/>
      <c r="H171" s="171"/>
      <c r="I171" s="19"/>
      <c r="J171" s="16"/>
      <c r="K171" s="17"/>
    </row>
    <row r="172" spans="1:11" s="290" customFormat="1" ht="11.25" customHeight="1">
      <c r="A172" s="198"/>
      <c r="B172" s="196"/>
      <c r="C172" s="208"/>
      <c r="D172" s="190"/>
      <c r="E172" s="167"/>
      <c r="F172" s="168"/>
      <c r="G172" s="168"/>
      <c r="H172" s="170"/>
      <c r="I172" s="19"/>
      <c r="J172" s="16"/>
      <c r="K172" s="17"/>
    </row>
    <row r="173" spans="1:11" s="290" customFormat="1" ht="11.25" customHeight="1">
      <c r="A173" s="199"/>
      <c r="B173" s="197"/>
      <c r="C173" s="209"/>
      <c r="D173" s="191"/>
      <c r="E173" s="172"/>
      <c r="F173" s="173"/>
      <c r="G173" s="173"/>
      <c r="H173" s="171"/>
      <c r="I173" s="19"/>
      <c r="J173" s="16"/>
      <c r="K173" s="17"/>
    </row>
    <row r="174" spans="1:11" s="290" customFormat="1" ht="11.25" customHeight="1">
      <c r="A174" s="198"/>
      <c r="B174" s="196"/>
      <c r="C174" s="219"/>
      <c r="D174" s="190"/>
      <c r="E174" s="167"/>
      <c r="F174" s="168"/>
      <c r="G174" s="168"/>
      <c r="H174" s="170"/>
      <c r="I174" s="19"/>
      <c r="J174" s="16"/>
      <c r="K174" s="17"/>
    </row>
    <row r="175" spans="1:11" s="290" customFormat="1" ht="11.25" customHeight="1">
      <c r="A175" s="199"/>
      <c r="B175" s="197"/>
      <c r="C175" s="220"/>
      <c r="D175" s="191"/>
      <c r="E175" s="172"/>
      <c r="F175" s="173"/>
      <c r="G175" s="173"/>
      <c r="H175" s="171"/>
      <c r="I175" s="19"/>
      <c r="J175" s="16"/>
      <c r="K175" s="17"/>
    </row>
    <row r="176" spans="1:11" s="290" customFormat="1" ht="11.25" customHeight="1">
      <c r="A176" s="198"/>
      <c r="B176" s="204"/>
      <c r="C176" s="208"/>
      <c r="D176" s="190"/>
      <c r="E176" s="167"/>
      <c r="F176" s="168"/>
      <c r="G176" s="168"/>
      <c r="H176" s="170"/>
      <c r="I176" s="19"/>
      <c r="J176" s="16"/>
      <c r="K176" s="17"/>
    </row>
    <row r="177" spans="1:11" s="290" customFormat="1" ht="11.25" customHeight="1">
      <c r="A177" s="199"/>
      <c r="B177" s="205"/>
      <c r="C177" s="209"/>
      <c r="D177" s="191"/>
      <c r="E177" s="172"/>
      <c r="F177" s="173"/>
      <c r="G177" s="173"/>
      <c r="H177" s="171"/>
      <c r="I177" s="19"/>
      <c r="J177" s="16"/>
      <c r="K177" s="17"/>
    </row>
    <row r="178" spans="1:11" s="290" customFormat="1" ht="11.25" customHeight="1">
      <c r="A178" s="198"/>
      <c r="B178" s="204"/>
      <c r="C178" s="208"/>
      <c r="D178" s="190"/>
      <c r="E178" s="167"/>
      <c r="F178" s="168"/>
      <c r="G178" s="168"/>
      <c r="H178" s="170"/>
      <c r="I178" s="19"/>
      <c r="J178" s="16"/>
      <c r="K178" s="17"/>
    </row>
    <row r="179" spans="1:11" s="290" customFormat="1" ht="11.25" customHeight="1">
      <c r="A179" s="199"/>
      <c r="B179" s="205"/>
      <c r="C179" s="209"/>
      <c r="D179" s="191"/>
      <c r="E179" s="172"/>
      <c r="F179" s="173"/>
      <c r="G179" s="173"/>
      <c r="H179" s="171"/>
      <c r="I179" s="19"/>
      <c r="J179" s="16"/>
      <c r="K179" s="17"/>
    </row>
    <row r="180" spans="1:11" s="263" customFormat="1" ht="11.25" customHeight="1">
      <c r="A180" s="198"/>
      <c r="B180" s="204"/>
      <c r="C180" s="208"/>
      <c r="D180" s="190"/>
      <c r="E180" s="167"/>
      <c r="F180" s="168"/>
      <c r="G180" s="168"/>
      <c r="H180" s="170"/>
      <c r="I180" s="19"/>
      <c r="J180" s="16"/>
      <c r="K180" s="17"/>
    </row>
    <row r="181" spans="1:11" s="263" customFormat="1" ht="11.25" customHeight="1">
      <c r="A181" s="199"/>
      <c r="B181" s="205"/>
      <c r="C181" s="209"/>
      <c r="D181" s="191"/>
      <c r="E181" s="172"/>
      <c r="F181" s="173"/>
      <c r="G181" s="173"/>
      <c r="H181" s="171"/>
      <c r="I181" s="19"/>
      <c r="J181" s="16"/>
      <c r="K181" s="17"/>
    </row>
    <row r="182" spans="1:11" s="263" customFormat="1" ht="11.25" customHeight="1">
      <c r="A182" s="198"/>
      <c r="B182" s="204"/>
      <c r="C182" s="190"/>
      <c r="D182" s="190"/>
      <c r="E182" s="167"/>
      <c r="F182" s="168"/>
      <c r="G182" s="168"/>
      <c r="H182" s="170"/>
      <c r="I182" s="19"/>
      <c r="J182" s="16"/>
      <c r="K182" s="17"/>
    </row>
    <row r="183" spans="1:11" s="263" customFormat="1" ht="11.25" customHeight="1">
      <c r="A183" s="199"/>
      <c r="B183" s="205"/>
      <c r="C183" s="191"/>
      <c r="D183" s="191"/>
      <c r="E183" s="172"/>
      <c r="F183" s="173"/>
      <c r="G183" s="173"/>
      <c r="H183" s="171"/>
      <c r="I183" s="19"/>
      <c r="J183" s="16"/>
      <c r="K183" s="17"/>
    </row>
    <row r="184" spans="1:11" s="263" customFormat="1" ht="11.25" customHeight="1">
      <c r="A184" s="198"/>
      <c r="B184" s="204"/>
      <c r="C184" s="190"/>
      <c r="D184" s="190"/>
      <c r="E184" s="167"/>
      <c r="F184" s="168"/>
      <c r="G184" s="168"/>
      <c r="H184" s="170"/>
      <c r="I184" s="19"/>
      <c r="J184" s="16"/>
      <c r="K184" s="17"/>
    </row>
    <row r="185" spans="1:11" s="263" customFormat="1" ht="11.25" customHeight="1">
      <c r="A185" s="199"/>
      <c r="B185" s="205"/>
      <c r="C185" s="191"/>
      <c r="D185" s="191"/>
      <c r="E185" s="172"/>
      <c r="F185" s="173"/>
      <c r="G185" s="173"/>
      <c r="H185" s="171"/>
      <c r="I185" s="19"/>
      <c r="J185" s="16"/>
      <c r="K185" s="17"/>
    </row>
    <row r="186" spans="1:11" s="290" customFormat="1" ht="11.25" customHeight="1">
      <c r="A186" s="198"/>
      <c r="B186" s="204"/>
      <c r="C186" s="208"/>
      <c r="D186" s="190"/>
      <c r="E186" s="167"/>
      <c r="F186" s="168"/>
      <c r="G186" s="168"/>
      <c r="H186" s="170"/>
      <c r="I186" s="19"/>
      <c r="J186" s="16"/>
      <c r="K186" s="17"/>
    </row>
    <row r="187" spans="1:11" s="290" customFormat="1" ht="11.25" customHeight="1">
      <c r="A187" s="199"/>
      <c r="B187" s="205"/>
      <c r="C187" s="209"/>
      <c r="D187" s="191"/>
      <c r="E187" s="172"/>
      <c r="F187" s="173"/>
      <c r="G187" s="173"/>
      <c r="H187" s="171"/>
      <c r="I187" s="19"/>
      <c r="J187" s="16"/>
      <c r="K187" s="17"/>
    </row>
    <row r="188" spans="1:11" s="290" customFormat="1" ht="11.25" customHeight="1">
      <c r="A188" s="198"/>
      <c r="B188" s="204"/>
      <c r="C188" s="190"/>
      <c r="D188" s="190"/>
      <c r="E188" s="167"/>
      <c r="F188" s="168"/>
      <c r="G188" s="168"/>
      <c r="H188" s="170"/>
      <c r="I188" s="19"/>
      <c r="J188" s="16"/>
      <c r="K188" s="17"/>
    </row>
    <row r="189" spans="1:11" s="290" customFormat="1" ht="11.25" customHeight="1">
      <c r="A189" s="199"/>
      <c r="B189" s="205"/>
      <c r="C189" s="191"/>
      <c r="D189" s="191"/>
      <c r="E189" s="172"/>
      <c r="F189" s="173"/>
      <c r="G189" s="173"/>
      <c r="H189" s="171"/>
      <c r="I189" s="19"/>
      <c r="J189" s="16"/>
      <c r="K189" s="17"/>
    </row>
    <row r="190" spans="1:11" s="290" customFormat="1" ht="11.25" customHeight="1">
      <c r="A190" s="198"/>
      <c r="B190" s="204"/>
      <c r="C190" s="190"/>
      <c r="D190" s="190"/>
      <c r="E190" s="167"/>
      <c r="F190" s="168"/>
      <c r="G190" s="168"/>
      <c r="H190" s="170"/>
      <c r="I190" s="19"/>
      <c r="J190" s="16"/>
      <c r="K190" s="17"/>
    </row>
    <row r="191" spans="1:11" s="290" customFormat="1" ht="11.25" customHeight="1">
      <c r="A191" s="199"/>
      <c r="B191" s="205"/>
      <c r="C191" s="191"/>
      <c r="D191" s="191"/>
      <c r="E191" s="172"/>
      <c r="F191" s="173"/>
      <c r="G191" s="173"/>
      <c r="H191" s="171"/>
      <c r="I191" s="19"/>
      <c r="J191" s="16"/>
      <c r="K191" s="17"/>
    </row>
    <row r="192" spans="1:11" s="290" customFormat="1" ht="11.25" customHeight="1">
      <c r="A192" s="198"/>
      <c r="B192" s="196"/>
      <c r="C192" s="196"/>
      <c r="D192" s="192"/>
      <c r="E192" s="167"/>
      <c r="F192" s="168"/>
      <c r="G192" s="168"/>
      <c r="H192" s="170"/>
      <c r="I192" s="19"/>
      <c r="J192" s="16"/>
      <c r="K192" s="17"/>
    </row>
    <row r="193" spans="1:11" s="290" customFormat="1" ht="11.25" customHeight="1">
      <c r="A193" s="199"/>
      <c r="B193" s="197"/>
      <c r="C193" s="197"/>
      <c r="D193" s="197"/>
      <c r="E193" s="172"/>
      <c r="F193" s="173"/>
      <c r="G193" s="173"/>
      <c r="H193" s="171"/>
      <c r="I193" s="19"/>
      <c r="J193" s="16"/>
      <c r="K193" s="17"/>
    </row>
    <row r="194" spans="1:11" s="290" customFormat="1" ht="11.25" customHeight="1">
      <c r="A194" s="198"/>
      <c r="B194" s="204"/>
      <c r="C194" s="190"/>
      <c r="D194" s="190"/>
      <c r="E194" s="167"/>
      <c r="F194" s="168"/>
      <c r="G194" s="168"/>
      <c r="H194" s="170"/>
      <c r="I194" s="19"/>
      <c r="J194" s="16"/>
      <c r="K194" s="17"/>
    </row>
    <row r="195" spans="1:11" s="290" customFormat="1" ht="11.25" customHeight="1">
      <c r="A195" s="199"/>
      <c r="B195" s="205"/>
      <c r="C195" s="191"/>
      <c r="D195" s="191"/>
      <c r="E195" s="172"/>
      <c r="F195" s="173"/>
      <c r="G195" s="173"/>
      <c r="H195" s="171"/>
      <c r="I195" s="19"/>
      <c r="J195" s="16"/>
      <c r="K195" s="17"/>
    </row>
    <row r="196" spans="1:11" s="290" customFormat="1" ht="11.25" customHeight="1">
      <c r="A196" s="198"/>
      <c r="B196" s="204"/>
      <c r="C196" s="190"/>
      <c r="D196" s="190"/>
      <c r="E196" s="167"/>
      <c r="F196" s="168"/>
      <c r="G196" s="168"/>
      <c r="H196" s="170"/>
      <c r="I196" s="19"/>
      <c r="J196" s="16"/>
      <c r="K196" s="17"/>
    </row>
    <row r="197" spans="1:11" s="290" customFormat="1" ht="11.25" customHeight="1">
      <c r="A197" s="199"/>
      <c r="B197" s="205"/>
      <c r="C197" s="191"/>
      <c r="D197" s="191"/>
      <c r="E197" s="172"/>
      <c r="F197" s="173"/>
      <c r="G197" s="173"/>
      <c r="H197" s="171"/>
      <c r="I197" s="19"/>
      <c r="J197" s="16"/>
      <c r="K197" s="17"/>
    </row>
    <row r="198" spans="1:11" s="290" customFormat="1" ht="11.25" customHeight="1">
      <c r="A198" s="198"/>
      <c r="B198" s="204"/>
      <c r="C198" s="190"/>
      <c r="D198" s="190"/>
      <c r="E198" s="167"/>
      <c r="F198" s="168"/>
      <c r="G198" s="168"/>
      <c r="H198" s="170"/>
      <c r="I198" s="19"/>
      <c r="J198" s="16"/>
      <c r="K198" s="17"/>
    </row>
    <row r="199" spans="1:11" s="290" customFormat="1" ht="11.25" customHeight="1">
      <c r="A199" s="199"/>
      <c r="B199" s="205"/>
      <c r="C199" s="191"/>
      <c r="D199" s="191"/>
      <c r="E199" s="172"/>
      <c r="F199" s="173"/>
      <c r="G199" s="173"/>
      <c r="H199" s="171"/>
      <c r="I199" s="19"/>
      <c r="J199" s="16"/>
      <c r="K199" s="17"/>
    </row>
    <row r="200" spans="1:11" s="290" customFormat="1" ht="11.25" customHeight="1">
      <c r="A200" s="198"/>
      <c r="B200" s="204"/>
      <c r="C200" s="190"/>
      <c r="D200" s="190"/>
      <c r="E200" s="167"/>
      <c r="F200" s="168"/>
      <c r="G200" s="168"/>
      <c r="H200" s="170"/>
      <c r="I200" s="19"/>
      <c r="J200" s="16"/>
      <c r="K200" s="17"/>
    </row>
    <row r="201" spans="1:11" s="290" customFormat="1" ht="11.25" customHeight="1">
      <c r="A201" s="199"/>
      <c r="B201" s="205"/>
      <c r="C201" s="191"/>
      <c r="D201" s="191"/>
      <c r="E201" s="172"/>
      <c r="F201" s="173"/>
      <c r="G201" s="173"/>
      <c r="H201" s="171"/>
      <c r="I201" s="19"/>
      <c r="J201" s="16"/>
      <c r="K201" s="17"/>
    </row>
    <row r="202" spans="1:11" s="290" customFormat="1" ht="11.25" customHeight="1">
      <c r="A202" s="198"/>
      <c r="B202" s="204"/>
      <c r="C202" s="190"/>
      <c r="D202" s="190"/>
      <c r="E202" s="167"/>
      <c r="F202" s="168"/>
      <c r="G202" s="168"/>
      <c r="H202" s="170"/>
      <c r="I202" s="19"/>
      <c r="J202" s="16"/>
      <c r="K202" s="17"/>
    </row>
    <row r="203" spans="1:11" s="290" customFormat="1" ht="11.25" customHeight="1">
      <c r="A203" s="199"/>
      <c r="B203" s="205"/>
      <c r="C203" s="191"/>
      <c r="D203" s="191"/>
      <c r="E203" s="172"/>
      <c r="F203" s="173"/>
      <c r="G203" s="173"/>
      <c r="H203" s="171"/>
      <c r="I203" s="19"/>
      <c r="J203" s="16"/>
      <c r="K203" s="17"/>
    </row>
    <row r="204" spans="1:11" s="290" customFormat="1" ht="11.25" customHeight="1">
      <c r="A204" s="198"/>
      <c r="B204" s="204"/>
      <c r="C204" s="190"/>
      <c r="D204" s="190"/>
      <c r="E204" s="167"/>
      <c r="F204" s="168"/>
      <c r="G204" s="168"/>
      <c r="H204" s="170"/>
      <c r="I204" s="19"/>
      <c r="J204" s="16"/>
      <c r="K204" s="17"/>
    </row>
    <row r="205" spans="1:11" s="290" customFormat="1" ht="11.25" customHeight="1">
      <c r="A205" s="199"/>
      <c r="B205" s="205"/>
      <c r="C205" s="191"/>
      <c r="D205" s="191"/>
      <c r="E205" s="172"/>
      <c r="F205" s="173"/>
      <c r="G205" s="173"/>
      <c r="H205" s="171"/>
      <c r="I205" s="19"/>
      <c r="J205" s="16"/>
      <c r="K205" s="17"/>
    </row>
    <row r="206" spans="1:11" s="290" customFormat="1" ht="11.25" customHeight="1">
      <c r="A206" s="198"/>
      <c r="B206" s="204"/>
      <c r="C206" s="190"/>
      <c r="D206" s="190"/>
      <c r="E206" s="167"/>
      <c r="F206" s="168"/>
      <c r="G206" s="168"/>
      <c r="H206" s="170"/>
      <c r="I206" s="19"/>
      <c r="J206" s="16"/>
      <c r="K206" s="17"/>
    </row>
    <row r="207" spans="1:11" s="290" customFormat="1" ht="11.25" customHeight="1">
      <c r="A207" s="199"/>
      <c r="B207" s="205"/>
      <c r="C207" s="191"/>
      <c r="D207" s="191"/>
      <c r="E207" s="172"/>
      <c r="F207" s="173"/>
      <c r="G207" s="173"/>
      <c r="H207" s="171"/>
      <c r="I207" s="19"/>
      <c r="J207" s="16"/>
      <c r="K207" s="17"/>
    </row>
    <row r="208" spans="1:11" s="290" customFormat="1" ht="11.25" customHeight="1">
      <c r="A208" s="198"/>
      <c r="B208" s="204"/>
      <c r="C208" s="190"/>
      <c r="D208" s="190"/>
      <c r="E208" s="167"/>
      <c r="F208" s="168"/>
      <c r="G208" s="168"/>
      <c r="H208" s="170"/>
      <c r="I208" s="19"/>
      <c r="J208" s="16"/>
      <c r="K208" s="17"/>
    </row>
    <row r="209" spans="1:11" s="290" customFormat="1" ht="11.25" customHeight="1">
      <c r="A209" s="199"/>
      <c r="B209" s="205"/>
      <c r="C209" s="191"/>
      <c r="D209" s="191"/>
      <c r="E209" s="172"/>
      <c r="F209" s="173"/>
      <c r="G209" s="173"/>
      <c r="H209" s="171"/>
      <c r="I209" s="19"/>
      <c r="J209" s="16"/>
      <c r="K209" s="17"/>
    </row>
    <row r="210" spans="1:11" s="263" customFormat="1" ht="11.25" customHeight="1">
      <c r="A210" s="198"/>
      <c r="B210" s="204"/>
      <c r="C210" s="190"/>
      <c r="D210" s="190"/>
      <c r="E210" s="167"/>
      <c r="F210" s="168"/>
      <c r="G210" s="168"/>
      <c r="H210" s="170"/>
      <c r="I210" s="19"/>
      <c r="J210" s="16"/>
      <c r="K210" s="17"/>
    </row>
    <row r="211" spans="1:11" s="263" customFormat="1" ht="11.25" customHeight="1">
      <c r="A211" s="199"/>
      <c r="B211" s="205"/>
      <c r="C211" s="191"/>
      <c r="D211" s="191"/>
      <c r="E211" s="172"/>
      <c r="F211" s="173"/>
      <c r="G211" s="173"/>
      <c r="H211" s="171"/>
      <c r="I211" s="19"/>
      <c r="J211" s="16"/>
      <c r="K211" s="17"/>
    </row>
    <row r="212" spans="1:11" s="263" customFormat="1" ht="11.25" customHeight="1">
      <c r="A212" s="198"/>
      <c r="B212" s="204"/>
      <c r="C212" s="190"/>
      <c r="D212" s="190"/>
      <c r="E212" s="167"/>
      <c r="F212" s="168"/>
      <c r="G212" s="168"/>
      <c r="H212" s="170"/>
      <c r="I212" s="19"/>
      <c r="J212" s="16"/>
      <c r="K212" s="17"/>
    </row>
    <row r="213" spans="1:11" s="263" customFormat="1" ht="11.25" customHeight="1">
      <c r="A213" s="199"/>
      <c r="B213" s="205"/>
      <c r="C213" s="191"/>
      <c r="D213" s="191"/>
      <c r="E213" s="172"/>
      <c r="F213" s="173"/>
      <c r="G213" s="173"/>
      <c r="H213" s="171"/>
      <c r="I213" s="19"/>
      <c r="J213" s="16"/>
      <c r="K213" s="17"/>
    </row>
    <row r="214" spans="1:11" s="263" customFormat="1" ht="11.25" customHeight="1">
      <c r="A214" s="198"/>
      <c r="B214" s="204"/>
      <c r="C214" s="190"/>
      <c r="D214" s="190"/>
      <c r="E214" s="167"/>
      <c r="F214" s="168"/>
      <c r="G214" s="168"/>
      <c r="H214" s="170"/>
      <c r="I214" s="19"/>
      <c r="J214" s="16"/>
      <c r="K214" s="17"/>
    </row>
    <row r="215" spans="1:11" s="263" customFormat="1" ht="11.25" customHeight="1">
      <c r="A215" s="199"/>
      <c r="B215" s="205"/>
      <c r="C215" s="191"/>
      <c r="D215" s="191"/>
      <c r="E215" s="172"/>
      <c r="F215" s="173"/>
      <c r="G215" s="173"/>
      <c r="H215" s="171"/>
      <c r="I215" s="19"/>
      <c r="J215" s="16"/>
      <c r="K215" s="17"/>
    </row>
    <row r="216" spans="1:11" s="263" customFormat="1" ht="11.25" customHeight="1">
      <c r="A216" s="198"/>
      <c r="B216" s="204"/>
      <c r="C216" s="190"/>
      <c r="D216" s="190"/>
      <c r="E216" s="167"/>
      <c r="F216" s="168"/>
      <c r="G216" s="168"/>
      <c r="H216" s="170"/>
      <c r="I216" s="19"/>
      <c r="J216" s="16"/>
      <c r="K216" s="17"/>
    </row>
    <row r="217" spans="1:11" s="263" customFormat="1" ht="11.25" customHeight="1">
      <c r="A217" s="199"/>
      <c r="B217" s="205"/>
      <c r="C217" s="191"/>
      <c r="D217" s="191"/>
      <c r="E217" s="172"/>
      <c r="F217" s="173"/>
      <c r="G217" s="173"/>
      <c r="H217" s="171"/>
      <c r="I217" s="19"/>
      <c r="J217" s="16"/>
      <c r="K217" s="17"/>
    </row>
    <row r="218" spans="1:11" s="263" customFormat="1" ht="11.25" customHeight="1">
      <c r="A218" s="198"/>
      <c r="B218" s="204"/>
      <c r="C218" s="190"/>
      <c r="D218" s="190"/>
      <c r="E218" s="167"/>
      <c r="F218" s="168"/>
      <c r="G218" s="168"/>
      <c r="H218" s="170"/>
      <c r="I218" s="19"/>
      <c r="J218" s="16"/>
      <c r="K218" s="17"/>
    </row>
    <row r="219" spans="1:11" s="263" customFormat="1" ht="11.25" customHeight="1">
      <c r="A219" s="199"/>
      <c r="B219" s="205"/>
      <c r="C219" s="191"/>
      <c r="D219" s="191"/>
      <c r="E219" s="172"/>
      <c r="F219" s="173"/>
      <c r="G219" s="173"/>
      <c r="H219" s="171"/>
      <c r="I219" s="19"/>
      <c r="J219" s="16"/>
      <c r="K219" s="17"/>
    </row>
    <row r="220" spans="1:11" s="263" customFormat="1" ht="11.25" customHeight="1">
      <c r="A220" s="198"/>
      <c r="B220" s="204"/>
      <c r="C220" s="190"/>
      <c r="D220" s="190"/>
      <c r="E220" s="167"/>
      <c r="F220" s="168"/>
      <c r="G220" s="168"/>
      <c r="H220" s="170"/>
      <c r="I220" s="19"/>
      <c r="J220" s="16"/>
      <c r="K220" s="17"/>
    </row>
    <row r="221" spans="1:11" s="263" customFormat="1" ht="11.25" customHeight="1">
      <c r="A221" s="199"/>
      <c r="B221" s="205"/>
      <c r="C221" s="191"/>
      <c r="D221" s="191"/>
      <c r="E221" s="172"/>
      <c r="F221" s="173"/>
      <c r="G221" s="173"/>
      <c r="H221" s="171"/>
      <c r="I221" s="19"/>
      <c r="J221" s="16"/>
      <c r="K221" s="17"/>
    </row>
    <row r="222" spans="1:11" s="263" customFormat="1" ht="11.25" customHeight="1">
      <c r="A222" s="198"/>
      <c r="B222" s="204"/>
      <c r="C222" s="190"/>
      <c r="D222" s="190"/>
      <c r="E222" s="167"/>
      <c r="F222" s="168"/>
      <c r="G222" s="168"/>
      <c r="H222" s="170"/>
      <c r="I222" s="19"/>
      <c r="J222" s="16"/>
      <c r="K222" s="17"/>
    </row>
    <row r="223" spans="1:11" s="263" customFormat="1" ht="11.25" customHeight="1">
      <c r="A223" s="199"/>
      <c r="B223" s="205"/>
      <c r="C223" s="191"/>
      <c r="D223" s="191"/>
      <c r="E223" s="172"/>
      <c r="F223" s="173"/>
      <c r="G223" s="173"/>
      <c r="H223" s="171"/>
      <c r="I223" s="19"/>
      <c r="J223" s="16"/>
      <c r="K223" s="17"/>
    </row>
    <row r="224" spans="1:11" s="263" customFormat="1" ht="11.25" customHeight="1">
      <c r="A224" s="198"/>
      <c r="B224" s="204"/>
      <c r="C224" s="190"/>
      <c r="D224" s="190"/>
      <c r="E224" s="167"/>
      <c r="F224" s="168"/>
      <c r="G224" s="168"/>
      <c r="H224" s="170"/>
      <c r="I224" s="19"/>
      <c r="J224" s="16"/>
      <c r="K224" s="17"/>
    </row>
    <row r="225" spans="1:13" s="263" customFormat="1" ht="11.25" customHeight="1">
      <c r="A225" s="199"/>
      <c r="B225" s="205"/>
      <c r="C225" s="191"/>
      <c r="D225" s="191"/>
      <c r="E225" s="172"/>
      <c r="F225" s="173"/>
      <c r="G225" s="173"/>
      <c r="H225" s="171"/>
      <c r="I225" s="19"/>
      <c r="J225" s="16"/>
      <c r="K225" s="17"/>
    </row>
    <row r="226" spans="1:13" s="263" customFormat="1" ht="11.25" customHeight="1">
      <c r="A226" s="192"/>
      <c r="B226" s="204" t="s">
        <v>233</v>
      </c>
      <c r="C226" s="192"/>
      <c r="D226" s="192"/>
      <c r="E226" s="167"/>
      <c r="F226" s="168"/>
      <c r="G226" s="206"/>
      <c r="H226" s="170"/>
      <c r="I226" s="136"/>
      <c r="J226" s="16"/>
      <c r="K226" s="20"/>
    </row>
    <row r="227" spans="1:13" s="263" customFormat="1" ht="11.25" customHeight="1">
      <c r="A227" s="193"/>
      <c r="B227" s="205"/>
      <c r="C227" s="193"/>
      <c r="D227" s="193"/>
      <c r="E227" s="172"/>
      <c r="F227" s="173"/>
      <c r="G227" s="303"/>
      <c r="H227" s="171"/>
      <c r="I227" s="21"/>
      <c r="J227" s="172"/>
      <c r="K227" s="169"/>
      <c r="M227" s="330"/>
    </row>
    <row r="228" spans="1:13" s="290" customFormat="1" ht="23.15" customHeight="1">
      <c r="A228" s="203"/>
      <c r="B228" s="331"/>
      <c r="C228" s="331"/>
      <c r="D228" s="331"/>
      <c r="E228" s="331"/>
      <c r="F228" s="332"/>
      <c r="G228" s="332"/>
      <c r="H228" s="332"/>
      <c r="I228" s="19"/>
      <c r="J228" s="19"/>
      <c r="K228" s="143"/>
    </row>
    <row r="229" spans="1:13" s="290" customFormat="1" ht="23.15" customHeight="1">
      <c r="A229" s="10" t="s">
        <v>18</v>
      </c>
      <c r="B229" s="10" t="s">
        <v>24</v>
      </c>
      <c r="C229" s="10" t="s">
        <v>25</v>
      </c>
      <c r="D229" s="11" t="s">
        <v>26</v>
      </c>
      <c r="E229" s="10" t="s">
        <v>23</v>
      </c>
      <c r="F229" s="12" t="s">
        <v>20</v>
      </c>
      <c r="G229" s="12" t="s">
        <v>27</v>
      </c>
      <c r="H229" s="11" t="s">
        <v>28</v>
      </c>
      <c r="I229" s="13"/>
      <c r="J229" s="10" t="s">
        <v>173</v>
      </c>
      <c r="K229" s="12" t="s">
        <v>174</v>
      </c>
    </row>
    <row r="230" spans="1:13" s="290" customFormat="1" ht="11.25" customHeight="1">
      <c r="A230" s="216" t="s">
        <v>229</v>
      </c>
      <c r="B230" s="196" t="s">
        <v>247</v>
      </c>
      <c r="C230" s="208"/>
      <c r="D230" s="192"/>
      <c r="E230" s="167"/>
      <c r="F230" s="168"/>
      <c r="G230" s="168"/>
      <c r="H230" s="170"/>
      <c r="I230" s="19"/>
      <c r="J230" s="16"/>
      <c r="K230" s="17"/>
    </row>
    <row r="231" spans="1:13" s="290" customFormat="1" ht="11.25" customHeight="1">
      <c r="A231" s="193">
        <v>2</v>
      </c>
      <c r="B231" s="197"/>
      <c r="C231" s="209"/>
      <c r="D231" s="197"/>
      <c r="E231" s="172"/>
      <c r="F231" s="173"/>
      <c r="G231" s="173"/>
      <c r="H231" s="171"/>
      <c r="I231" s="19"/>
      <c r="J231" s="16"/>
      <c r="K231" s="17"/>
    </row>
    <row r="232" spans="1:13" s="290" customFormat="1" ht="11.25" customHeight="1">
      <c r="A232" s="198"/>
      <c r="B232" s="204"/>
      <c r="C232" s="196"/>
      <c r="D232" s="192"/>
      <c r="E232" s="167"/>
      <c r="F232" s="168"/>
      <c r="G232" s="168"/>
      <c r="H232" s="170"/>
      <c r="I232" s="19"/>
      <c r="J232" s="16"/>
      <c r="K232" s="17"/>
    </row>
    <row r="233" spans="1:13" s="290" customFormat="1" ht="11.25" customHeight="1">
      <c r="A233" s="199"/>
      <c r="B233" s="205"/>
      <c r="C233" s="197"/>
      <c r="D233" s="197"/>
      <c r="E233" s="172"/>
      <c r="F233" s="173"/>
      <c r="G233" s="173"/>
      <c r="H233" s="171"/>
      <c r="I233" s="19"/>
      <c r="J233" s="16"/>
      <c r="K233" s="17"/>
    </row>
    <row r="234" spans="1:13" s="290" customFormat="1" ht="11.25" customHeight="1">
      <c r="A234" s="198"/>
      <c r="B234" s="196" t="s">
        <v>197</v>
      </c>
      <c r="C234" s="196" t="s">
        <v>198</v>
      </c>
      <c r="D234" s="190" t="s">
        <v>147</v>
      </c>
      <c r="E234" s="217">
        <v>20.100000000000001</v>
      </c>
      <c r="F234" s="212"/>
      <c r="G234" s="202"/>
      <c r="H234" s="170"/>
      <c r="I234" s="19"/>
      <c r="J234" s="16"/>
      <c r="K234" s="17"/>
    </row>
    <row r="235" spans="1:13" s="290" customFormat="1" ht="11.25" customHeight="1">
      <c r="A235" s="199"/>
      <c r="B235" s="197"/>
      <c r="C235" s="197"/>
      <c r="D235" s="191"/>
      <c r="E235" s="303"/>
      <c r="F235" s="303"/>
      <c r="G235" s="303"/>
      <c r="H235" s="171"/>
      <c r="I235" s="19"/>
      <c r="J235" s="16"/>
      <c r="K235" s="17"/>
    </row>
    <row r="236" spans="1:13" s="290" customFormat="1" ht="11.25" customHeight="1">
      <c r="A236" s="198"/>
      <c r="B236" s="196" t="s">
        <v>200</v>
      </c>
      <c r="C236" s="196"/>
      <c r="D236" s="190" t="s">
        <v>192</v>
      </c>
      <c r="E236" s="198">
        <v>28.7</v>
      </c>
      <c r="F236" s="212"/>
      <c r="G236" s="202"/>
      <c r="H236" s="170"/>
      <c r="I236" s="19"/>
      <c r="J236" s="16"/>
      <c r="K236" s="17"/>
    </row>
    <row r="237" spans="1:13" s="290" customFormat="1" ht="11.25" customHeight="1">
      <c r="A237" s="199"/>
      <c r="B237" s="303"/>
      <c r="C237" s="303"/>
      <c r="D237" s="336"/>
      <c r="E237" s="303"/>
      <c r="F237" s="303"/>
      <c r="G237" s="303"/>
      <c r="H237" s="171"/>
      <c r="I237" s="19"/>
      <c r="J237" s="16"/>
      <c r="K237" s="17"/>
    </row>
    <row r="238" spans="1:13" s="290" customFormat="1" ht="11.25" customHeight="1">
      <c r="A238" s="198"/>
      <c r="B238" s="204" t="s">
        <v>201</v>
      </c>
      <c r="C238" s="196" t="s">
        <v>202</v>
      </c>
      <c r="D238" s="190" t="s">
        <v>147</v>
      </c>
      <c r="E238" s="217">
        <v>11.9</v>
      </c>
      <c r="F238" s="212"/>
      <c r="G238" s="202"/>
      <c r="H238" s="170"/>
      <c r="I238" s="19"/>
      <c r="J238" s="16"/>
      <c r="K238" s="17"/>
    </row>
    <row r="239" spans="1:13" s="290" customFormat="1" ht="11.25" customHeight="1">
      <c r="A239" s="199"/>
      <c r="B239" s="303"/>
      <c r="C239" s="303"/>
      <c r="D239" s="191"/>
      <c r="E239" s="303"/>
      <c r="F239" s="303"/>
      <c r="G239" s="303"/>
      <c r="H239" s="171"/>
      <c r="I239" s="19"/>
      <c r="J239" s="16"/>
      <c r="K239" s="17"/>
    </row>
    <row r="240" spans="1:13" s="290" customFormat="1" ht="11.25" customHeight="1">
      <c r="A240" s="198"/>
      <c r="B240" s="204" t="s">
        <v>253</v>
      </c>
      <c r="C240" s="196" t="s">
        <v>202</v>
      </c>
      <c r="D240" s="190" t="s">
        <v>147</v>
      </c>
      <c r="E240" s="198">
        <v>8.3000000000000007</v>
      </c>
      <c r="F240" s="212"/>
      <c r="G240" s="202"/>
      <c r="H240" s="170"/>
      <c r="I240" s="19"/>
      <c r="J240" s="16"/>
      <c r="K240" s="17"/>
    </row>
    <row r="241" spans="1:11" s="290" customFormat="1" ht="11.25" customHeight="1">
      <c r="A241" s="199"/>
      <c r="B241" s="303"/>
      <c r="C241" s="303"/>
      <c r="D241" s="191"/>
      <c r="E241" s="303"/>
      <c r="F241" s="303"/>
      <c r="G241" s="303"/>
      <c r="H241" s="171"/>
      <c r="I241" s="19"/>
      <c r="J241" s="16"/>
      <c r="K241" s="17"/>
    </row>
    <row r="242" spans="1:11" s="290" customFormat="1" ht="11.25" customHeight="1">
      <c r="A242" s="198"/>
      <c r="B242" s="204" t="s">
        <v>253</v>
      </c>
      <c r="C242" s="196" t="s">
        <v>269</v>
      </c>
      <c r="D242" s="190" t="s">
        <v>147</v>
      </c>
      <c r="E242" s="214">
        <v>0.2</v>
      </c>
      <c r="F242" s="212"/>
      <c r="G242" s="202"/>
      <c r="H242" s="170"/>
      <c r="I242" s="19"/>
      <c r="J242" s="16"/>
      <c r="K242" s="17"/>
    </row>
    <row r="243" spans="1:11" s="290" customFormat="1" ht="11.25" customHeight="1">
      <c r="A243" s="199"/>
      <c r="B243" s="303"/>
      <c r="C243" s="197"/>
      <c r="D243" s="191"/>
      <c r="E243" s="303"/>
      <c r="F243" s="303"/>
      <c r="G243" s="303"/>
      <c r="H243" s="171"/>
      <c r="I243" s="19"/>
      <c r="J243" s="16"/>
      <c r="K243" s="17"/>
    </row>
    <row r="244" spans="1:11" s="290" customFormat="1" ht="11.25" customHeight="1">
      <c r="A244" s="198"/>
      <c r="B244" s="204" t="s">
        <v>270</v>
      </c>
      <c r="C244" s="219" t="s">
        <v>294</v>
      </c>
      <c r="D244" s="192" t="s">
        <v>203</v>
      </c>
      <c r="E244" s="218">
        <v>2</v>
      </c>
      <c r="F244" s="212"/>
      <c r="G244" s="202"/>
      <c r="H244" s="170"/>
      <c r="I244" s="19"/>
      <c r="J244" s="16"/>
      <c r="K244" s="17"/>
    </row>
    <row r="245" spans="1:11" s="290" customFormat="1" ht="11.25" customHeight="1">
      <c r="A245" s="199"/>
      <c r="B245" s="205"/>
      <c r="C245" s="221"/>
      <c r="D245" s="197"/>
      <c r="E245" s="303"/>
      <c r="F245" s="303"/>
      <c r="G245" s="303"/>
      <c r="H245" s="171"/>
      <c r="I245" s="19"/>
      <c r="J245" s="16"/>
      <c r="K245" s="17"/>
    </row>
    <row r="246" spans="1:11" s="290" customFormat="1" ht="11.25" customHeight="1">
      <c r="A246" s="198"/>
      <c r="B246" s="204"/>
      <c r="C246" s="219"/>
      <c r="D246" s="192"/>
      <c r="E246" s="167"/>
      <c r="F246" s="168"/>
      <c r="G246" s="168"/>
      <c r="H246" s="170"/>
      <c r="I246" s="19"/>
      <c r="J246" s="16"/>
      <c r="K246" s="17"/>
    </row>
    <row r="247" spans="1:11" s="290" customFormat="1" ht="11.25" customHeight="1">
      <c r="A247" s="199"/>
      <c r="B247" s="205"/>
      <c r="C247" s="221"/>
      <c r="D247" s="197"/>
      <c r="E247" s="172"/>
      <c r="F247" s="173"/>
      <c r="G247" s="173"/>
      <c r="H247" s="171"/>
      <c r="I247" s="19"/>
      <c r="J247" s="16"/>
      <c r="K247" s="17"/>
    </row>
    <row r="248" spans="1:11" s="290" customFormat="1" ht="11.25" customHeight="1">
      <c r="A248" s="198"/>
      <c r="B248" s="204"/>
      <c r="C248" s="219"/>
      <c r="D248" s="192"/>
      <c r="E248" s="167"/>
      <c r="F248" s="168"/>
      <c r="G248" s="168"/>
      <c r="H248" s="170"/>
      <c r="I248" s="19"/>
      <c r="J248" s="16"/>
      <c r="K248" s="17"/>
    </row>
    <row r="249" spans="1:11" s="290" customFormat="1" ht="11.25" customHeight="1">
      <c r="A249" s="199"/>
      <c r="B249" s="205"/>
      <c r="C249" s="221"/>
      <c r="D249" s="197"/>
      <c r="E249" s="172"/>
      <c r="F249" s="173"/>
      <c r="G249" s="173"/>
      <c r="H249" s="171"/>
      <c r="I249" s="19"/>
      <c r="J249" s="16"/>
      <c r="K249" s="17"/>
    </row>
    <row r="250" spans="1:11" s="290" customFormat="1" ht="11.25" customHeight="1">
      <c r="A250" s="198"/>
      <c r="B250" s="204"/>
      <c r="C250" s="219"/>
      <c r="D250" s="192"/>
      <c r="E250" s="167"/>
      <c r="F250" s="168"/>
      <c r="G250" s="168"/>
      <c r="H250" s="170"/>
      <c r="I250" s="19"/>
      <c r="J250" s="16"/>
      <c r="K250" s="17"/>
    </row>
    <row r="251" spans="1:11" s="290" customFormat="1" ht="11.25" customHeight="1">
      <c r="A251" s="199"/>
      <c r="B251" s="205"/>
      <c r="C251" s="221"/>
      <c r="D251" s="197"/>
      <c r="E251" s="172"/>
      <c r="F251" s="173"/>
      <c r="G251" s="173"/>
      <c r="H251" s="171"/>
      <c r="I251" s="19"/>
      <c r="J251" s="16"/>
      <c r="K251" s="17"/>
    </row>
    <row r="252" spans="1:11" s="290" customFormat="1" ht="11.25" customHeight="1">
      <c r="A252" s="198"/>
      <c r="B252" s="204"/>
      <c r="C252" s="219"/>
      <c r="D252" s="192"/>
      <c r="E252" s="167"/>
      <c r="F252" s="168"/>
      <c r="G252" s="168"/>
      <c r="H252" s="170"/>
      <c r="I252" s="19"/>
      <c r="J252" s="16"/>
      <c r="K252" s="17"/>
    </row>
    <row r="253" spans="1:11" s="290" customFormat="1" ht="11.25" customHeight="1">
      <c r="A253" s="199"/>
      <c r="B253" s="205"/>
      <c r="C253" s="221"/>
      <c r="D253" s="197"/>
      <c r="E253" s="172"/>
      <c r="F253" s="173"/>
      <c r="G253" s="173"/>
      <c r="H253" s="171"/>
      <c r="I253" s="19"/>
      <c r="J253" s="16"/>
      <c r="K253" s="17"/>
    </row>
    <row r="254" spans="1:11" s="290" customFormat="1" ht="11.25" customHeight="1">
      <c r="A254" s="198"/>
      <c r="B254" s="204"/>
      <c r="C254" s="219"/>
      <c r="D254" s="192"/>
      <c r="E254" s="167"/>
      <c r="F254" s="168"/>
      <c r="G254" s="168"/>
      <c r="H254" s="170"/>
      <c r="I254" s="19"/>
      <c r="J254" s="16"/>
      <c r="K254" s="17"/>
    </row>
    <row r="255" spans="1:11" s="290" customFormat="1" ht="11.25" customHeight="1">
      <c r="A255" s="199"/>
      <c r="B255" s="205"/>
      <c r="C255" s="221"/>
      <c r="D255" s="197"/>
      <c r="E255" s="172"/>
      <c r="F255" s="173"/>
      <c r="G255" s="173"/>
      <c r="H255" s="171"/>
      <c r="I255" s="19"/>
      <c r="J255" s="16"/>
      <c r="K255" s="17"/>
    </row>
    <row r="256" spans="1:11" s="290" customFormat="1" ht="11.25" customHeight="1">
      <c r="A256" s="198"/>
      <c r="B256" s="204"/>
      <c r="C256" s="219"/>
      <c r="D256" s="192"/>
      <c r="E256" s="167"/>
      <c r="F256" s="168"/>
      <c r="G256" s="168"/>
      <c r="H256" s="170"/>
      <c r="I256" s="19"/>
      <c r="J256" s="16"/>
      <c r="K256" s="17"/>
    </row>
    <row r="257" spans="1:11" s="290" customFormat="1" ht="11.25" customHeight="1">
      <c r="A257" s="199"/>
      <c r="B257" s="205"/>
      <c r="C257" s="221"/>
      <c r="D257" s="197"/>
      <c r="E257" s="172"/>
      <c r="F257" s="173"/>
      <c r="G257" s="173"/>
      <c r="H257" s="171"/>
      <c r="I257" s="19"/>
      <c r="J257" s="16"/>
      <c r="K257" s="17"/>
    </row>
    <row r="258" spans="1:11" s="263" customFormat="1" ht="11.25" customHeight="1">
      <c r="A258" s="198"/>
      <c r="B258" s="204"/>
      <c r="C258" s="190"/>
      <c r="D258" s="192"/>
      <c r="E258" s="167"/>
      <c r="F258" s="168"/>
      <c r="G258" s="168"/>
      <c r="H258" s="170"/>
      <c r="I258" s="19"/>
      <c r="J258" s="16"/>
      <c r="K258" s="17"/>
    </row>
    <row r="259" spans="1:11" s="263" customFormat="1" ht="11.25" customHeight="1">
      <c r="A259" s="199"/>
      <c r="B259" s="205"/>
      <c r="C259" s="191"/>
      <c r="D259" s="197"/>
      <c r="E259" s="172"/>
      <c r="F259" s="173"/>
      <c r="G259" s="173"/>
      <c r="H259" s="171"/>
      <c r="I259" s="19"/>
      <c r="J259" s="16"/>
      <c r="K259" s="17"/>
    </row>
    <row r="260" spans="1:11" s="263" customFormat="1" ht="11.25" customHeight="1">
      <c r="A260" s="198"/>
      <c r="B260" s="204"/>
      <c r="C260" s="190"/>
      <c r="D260" s="190"/>
      <c r="E260" s="167"/>
      <c r="F260" s="168"/>
      <c r="G260" s="168"/>
      <c r="H260" s="170"/>
      <c r="I260" s="19"/>
      <c r="J260" s="16"/>
      <c r="K260" s="17"/>
    </row>
    <row r="261" spans="1:11" s="263" customFormat="1" ht="11.25" customHeight="1">
      <c r="A261" s="199"/>
      <c r="B261" s="205"/>
      <c r="C261" s="191"/>
      <c r="D261" s="191"/>
      <c r="E261" s="172"/>
      <c r="F261" s="173"/>
      <c r="G261" s="173"/>
      <c r="H261" s="171"/>
      <c r="I261" s="19"/>
      <c r="J261" s="16"/>
      <c r="K261" s="17"/>
    </row>
    <row r="262" spans="1:11" s="290" customFormat="1" ht="11.25" customHeight="1">
      <c r="A262" s="198"/>
      <c r="B262" s="204"/>
      <c r="C262" s="190"/>
      <c r="D262" s="190"/>
      <c r="E262" s="167"/>
      <c r="F262" s="168"/>
      <c r="G262" s="168"/>
      <c r="H262" s="170"/>
      <c r="I262" s="19"/>
      <c r="J262" s="16"/>
      <c r="K262" s="17"/>
    </row>
    <row r="263" spans="1:11" s="290" customFormat="1" ht="11.25" customHeight="1">
      <c r="A263" s="199"/>
      <c r="B263" s="205"/>
      <c r="C263" s="191"/>
      <c r="D263" s="191"/>
      <c r="E263" s="172"/>
      <c r="F263" s="173"/>
      <c r="G263" s="173"/>
      <c r="H263" s="171"/>
      <c r="I263" s="19"/>
      <c r="J263" s="16"/>
      <c r="K263" s="17"/>
    </row>
    <row r="264" spans="1:11" s="290" customFormat="1" ht="11.25" customHeight="1">
      <c r="A264" s="198"/>
      <c r="B264" s="204"/>
      <c r="C264" s="190"/>
      <c r="D264" s="190"/>
      <c r="E264" s="167"/>
      <c r="F264" s="168"/>
      <c r="G264" s="168"/>
      <c r="H264" s="170"/>
      <c r="I264" s="19"/>
      <c r="J264" s="16"/>
      <c r="K264" s="17"/>
    </row>
    <row r="265" spans="1:11" s="290" customFormat="1" ht="11.25" customHeight="1">
      <c r="A265" s="199"/>
      <c r="B265" s="205"/>
      <c r="C265" s="191"/>
      <c r="D265" s="191"/>
      <c r="E265" s="172"/>
      <c r="F265" s="173"/>
      <c r="G265" s="173"/>
      <c r="H265" s="171"/>
      <c r="I265" s="19"/>
      <c r="J265" s="16"/>
      <c r="K265" s="17"/>
    </row>
    <row r="266" spans="1:11" s="290" customFormat="1" ht="11.25" customHeight="1">
      <c r="A266" s="198"/>
      <c r="B266" s="204"/>
      <c r="C266" s="190"/>
      <c r="D266" s="190"/>
      <c r="E266" s="167"/>
      <c r="F266" s="168"/>
      <c r="G266" s="168"/>
      <c r="H266" s="170"/>
      <c r="I266" s="19"/>
      <c r="J266" s="16"/>
      <c r="K266" s="17"/>
    </row>
    <row r="267" spans="1:11" s="290" customFormat="1" ht="11.25" customHeight="1">
      <c r="A267" s="199"/>
      <c r="B267" s="205"/>
      <c r="C267" s="191"/>
      <c r="D267" s="191"/>
      <c r="E267" s="172"/>
      <c r="F267" s="173"/>
      <c r="G267" s="173"/>
      <c r="H267" s="171"/>
      <c r="I267" s="19"/>
      <c r="J267" s="16"/>
      <c r="K267" s="17"/>
    </row>
    <row r="268" spans="1:11" s="290" customFormat="1" ht="11.25" customHeight="1">
      <c r="A268" s="198"/>
      <c r="B268" s="196"/>
      <c r="C268" s="196"/>
      <c r="D268" s="192"/>
      <c r="E268" s="167"/>
      <c r="F268" s="168"/>
      <c r="G268" s="168"/>
      <c r="H268" s="170"/>
      <c r="I268" s="19"/>
      <c r="J268" s="16"/>
      <c r="K268" s="17"/>
    </row>
    <row r="269" spans="1:11" s="290" customFormat="1" ht="11.25" customHeight="1">
      <c r="A269" s="199"/>
      <c r="B269" s="197"/>
      <c r="C269" s="197"/>
      <c r="D269" s="197"/>
      <c r="E269" s="172"/>
      <c r="F269" s="173"/>
      <c r="G269" s="173"/>
      <c r="H269" s="171"/>
      <c r="I269" s="19"/>
      <c r="J269" s="16"/>
      <c r="K269" s="17"/>
    </row>
    <row r="270" spans="1:11" s="290" customFormat="1" ht="11.25" customHeight="1">
      <c r="A270" s="198"/>
      <c r="B270" s="204"/>
      <c r="C270" s="190"/>
      <c r="D270" s="190"/>
      <c r="E270" s="167"/>
      <c r="F270" s="168"/>
      <c r="G270" s="168"/>
      <c r="H270" s="170"/>
      <c r="I270" s="19"/>
      <c r="J270" s="16"/>
      <c r="K270" s="17"/>
    </row>
    <row r="271" spans="1:11" s="290" customFormat="1" ht="11.25" customHeight="1">
      <c r="A271" s="199"/>
      <c r="B271" s="205"/>
      <c r="C271" s="191"/>
      <c r="D271" s="191"/>
      <c r="E271" s="172"/>
      <c r="F271" s="173"/>
      <c r="G271" s="173"/>
      <c r="H271" s="171"/>
      <c r="I271" s="19"/>
      <c r="J271" s="16"/>
      <c r="K271" s="17"/>
    </row>
    <row r="272" spans="1:11" s="290" customFormat="1" ht="11.25" customHeight="1">
      <c r="A272" s="198"/>
      <c r="B272" s="204"/>
      <c r="C272" s="190"/>
      <c r="D272" s="190"/>
      <c r="E272" s="167"/>
      <c r="F272" s="168"/>
      <c r="G272" s="168"/>
      <c r="H272" s="170"/>
      <c r="I272" s="19"/>
      <c r="J272" s="16"/>
      <c r="K272" s="17"/>
    </row>
    <row r="273" spans="1:11" s="290" customFormat="1" ht="11.25" customHeight="1">
      <c r="A273" s="199"/>
      <c r="B273" s="205"/>
      <c r="C273" s="191"/>
      <c r="D273" s="191"/>
      <c r="E273" s="172"/>
      <c r="F273" s="173"/>
      <c r="G273" s="173"/>
      <c r="H273" s="171"/>
      <c r="I273" s="19"/>
      <c r="J273" s="16"/>
      <c r="K273" s="17"/>
    </row>
    <row r="274" spans="1:11" s="290" customFormat="1" ht="11.25" customHeight="1">
      <c r="A274" s="198"/>
      <c r="B274" s="204"/>
      <c r="C274" s="190"/>
      <c r="D274" s="190"/>
      <c r="E274" s="167"/>
      <c r="F274" s="168"/>
      <c r="G274" s="168"/>
      <c r="H274" s="170"/>
      <c r="I274" s="19"/>
      <c r="J274" s="16"/>
      <c r="K274" s="17"/>
    </row>
    <row r="275" spans="1:11" s="290" customFormat="1" ht="11.25" customHeight="1">
      <c r="A275" s="199"/>
      <c r="B275" s="205"/>
      <c r="C275" s="191"/>
      <c r="D275" s="191"/>
      <c r="E275" s="172"/>
      <c r="F275" s="173"/>
      <c r="G275" s="173"/>
      <c r="H275" s="171"/>
      <c r="I275" s="19"/>
      <c r="J275" s="16"/>
      <c r="K275" s="17"/>
    </row>
    <row r="276" spans="1:11" s="290" customFormat="1" ht="11.25" customHeight="1">
      <c r="A276" s="198"/>
      <c r="B276" s="204"/>
      <c r="C276" s="190"/>
      <c r="D276" s="190"/>
      <c r="E276" s="167"/>
      <c r="F276" s="168"/>
      <c r="G276" s="168"/>
      <c r="H276" s="170"/>
      <c r="I276" s="19"/>
      <c r="J276" s="16"/>
      <c r="K276" s="17"/>
    </row>
    <row r="277" spans="1:11" s="290" customFormat="1" ht="11.25" customHeight="1">
      <c r="A277" s="199"/>
      <c r="B277" s="205"/>
      <c r="C277" s="191"/>
      <c r="D277" s="191"/>
      <c r="E277" s="172"/>
      <c r="F277" s="173"/>
      <c r="G277" s="173"/>
      <c r="H277" s="171"/>
      <c r="I277" s="19"/>
      <c r="J277" s="16"/>
      <c r="K277" s="17"/>
    </row>
    <row r="278" spans="1:11" s="290" customFormat="1" ht="11.25" customHeight="1">
      <c r="A278" s="198"/>
      <c r="B278" s="204"/>
      <c r="C278" s="190"/>
      <c r="D278" s="190"/>
      <c r="E278" s="167"/>
      <c r="F278" s="168"/>
      <c r="G278" s="168"/>
      <c r="H278" s="170"/>
      <c r="I278" s="19"/>
      <c r="J278" s="16"/>
      <c r="K278" s="17"/>
    </row>
    <row r="279" spans="1:11" s="290" customFormat="1" ht="11.25" customHeight="1">
      <c r="A279" s="199"/>
      <c r="B279" s="205"/>
      <c r="C279" s="191"/>
      <c r="D279" s="191"/>
      <c r="E279" s="172"/>
      <c r="F279" s="173"/>
      <c r="G279" s="173"/>
      <c r="H279" s="171"/>
      <c r="I279" s="19"/>
      <c r="J279" s="16"/>
      <c r="K279" s="17"/>
    </row>
    <row r="280" spans="1:11" s="290" customFormat="1" ht="11.25" customHeight="1">
      <c r="A280" s="198"/>
      <c r="B280" s="204"/>
      <c r="C280" s="190"/>
      <c r="D280" s="190"/>
      <c r="E280" s="167"/>
      <c r="F280" s="168"/>
      <c r="G280" s="168"/>
      <c r="H280" s="170"/>
      <c r="I280" s="19"/>
      <c r="J280" s="16"/>
      <c r="K280" s="17"/>
    </row>
    <row r="281" spans="1:11" s="290" customFormat="1" ht="11.25" customHeight="1">
      <c r="A281" s="199"/>
      <c r="B281" s="205"/>
      <c r="C281" s="191"/>
      <c r="D281" s="191"/>
      <c r="E281" s="172"/>
      <c r="F281" s="173"/>
      <c r="G281" s="173"/>
      <c r="H281" s="171"/>
      <c r="I281" s="19"/>
      <c r="J281" s="16"/>
      <c r="K281" s="17"/>
    </row>
    <row r="282" spans="1:11" s="290" customFormat="1" ht="11.25" customHeight="1">
      <c r="A282" s="198"/>
      <c r="B282" s="204"/>
      <c r="C282" s="190"/>
      <c r="D282" s="190"/>
      <c r="E282" s="167"/>
      <c r="F282" s="168"/>
      <c r="G282" s="168"/>
      <c r="H282" s="170"/>
      <c r="I282" s="19"/>
      <c r="J282" s="16"/>
      <c r="K282" s="17"/>
    </row>
    <row r="283" spans="1:11" s="290" customFormat="1" ht="11.25" customHeight="1">
      <c r="A283" s="199"/>
      <c r="B283" s="205"/>
      <c r="C283" s="191"/>
      <c r="D283" s="191"/>
      <c r="E283" s="172"/>
      <c r="F283" s="173"/>
      <c r="G283" s="173"/>
      <c r="H283" s="171"/>
      <c r="I283" s="19"/>
      <c r="J283" s="16"/>
      <c r="K283" s="17"/>
    </row>
    <row r="284" spans="1:11" s="290" customFormat="1" ht="11.25" customHeight="1">
      <c r="A284" s="198"/>
      <c r="B284" s="204"/>
      <c r="C284" s="190"/>
      <c r="D284" s="190"/>
      <c r="E284" s="167"/>
      <c r="F284" s="168"/>
      <c r="G284" s="168"/>
      <c r="H284" s="170"/>
      <c r="I284" s="19"/>
      <c r="J284" s="16"/>
      <c r="K284" s="17"/>
    </row>
    <row r="285" spans="1:11" s="290" customFormat="1" ht="11.25" customHeight="1">
      <c r="A285" s="199"/>
      <c r="B285" s="205"/>
      <c r="C285" s="191"/>
      <c r="D285" s="191"/>
      <c r="E285" s="172"/>
      <c r="F285" s="173"/>
      <c r="G285" s="173"/>
      <c r="H285" s="171"/>
      <c r="I285" s="19"/>
      <c r="J285" s="16"/>
      <c r="K285" s="17"/>
    </row>
    <row r="286" spans="1:11" s="263" customFormat="1" ht="11.25" customHeight="1">
      <c r="A286" s="198"/>
      <c r="B286" s="204"/>
      <c r="C286" s="190"/>
      <c r="D286" s="190"/>
      <c r="E286" s="167"/>
      <c r="F286" s="168"/>
      <c r="G286" s="168"/>
      <c r="H286" s="170"/>
      <c r="I286" s="19"/>
      <c r="J286" s="16"/>
      <c r="K286" s="17"/>
    </row>
    <row r="287" spans="1:11" s="263" customFormat="1" ht="11.25" customHeight="1">
      <c r="A287" s="199"/>
      <c r="B287" s="205"/>
      <c r="C287" s="191"/>
      <c r="D287" s="191"/>
      <c r="E287" s="172"/>
      <c r="F287" s="173"/>
      <c r="G287" s="173"/>
      <c r="H287" s="171"/>
      <c r="I287" s="19"/>
      <c r="J287" s="16"/>
      <c r="K287" s="17"/>
    </row>
    <row r="288" spans="1:11" s="263" customFormat="1" ht="11.25" customHeight="1">
      <c r="A288" s="198"/>
      <c r="B288" s="204"/>
      <c r="C288" s="190"/>
      <c r="D288" s="190"/>
      <c r="E288" s="167"/>
      <c r="F288" s="168"/>
      <c r="G288" s="168"/>
      <c r="H288" s="170"/>
      <c r="I288" s="19"/>
      <c r="J288" s="16"/>
      <c r="K288" s="17"/>
    </row>
    <row r="289" spans="1:13" s="263" customFormat="1" ht="11.25" customHeight="1">
      <c r="A289" s="199"/>
      <c r="B289" s="205"/>
      <c r="C289" s="191"/>
      <c r="D289" s="191"/>
      <c r="E289" s="172"/>
      <c r="F289" s="173"/>
      <c r="G289" s="173"/>
      <c r="H289" s="171"/>
      <c r="I289" s="19"/>
      <c r="J289" s="16"/>
      <c r="K289" s="17"/>
    </row>
    <row r="290" spans="1:13" s="263" customFormat="1" ht="11.25" customHeight="1">
      <c r="A290" s="198"/>
      <c r="B290" s="204"/>
      <c r="C290" s="190"/>
      <c r="D290" s="190"/>
      <c r="E290" s="167"/>
      <c r="F290" s="168"/>
      <c r="G290" s="168"/>
      <c r="H290" s="170"/>
      <c r="I290" s="19"/>
      <c r="J290" s="16"/>
      <c r="K290" s="17"/>
    </row>
    <row r="291" spans="1:13" s="263" customFormat="1" ht="11.25" customHeight="1">
      <c r="A291" s="199"/>
      <c r="B291" s="205"/>
      <c r="C291" s="191"/>
      <c r="D291" s="191"/>
      <c r="E291" s="172"/>
      <c r="F291" s="173"/>
      <c r="G291" s="173"/>
      <c r="H291" s="171"/>
      <c r="I291" s="19"/>
      <c r="J291" s="16"/>
      <c r="K291" s="17"/>
    </row>
    <row r="292" spans="1:13" s="263" customFormat="1" ht="11.25" customHeight="1">
      <c r="A292" s="198"/>
      <c r="B292" s="204"/>
      <c r="C292" s="190"/>
      <c r="D292" s="190"/>
      <c r="E292" s="167"/>
      <c r="F292" s="168"/>
      <c r="G292" s="168"/>
      <c r="H292" s="170"/>
      <c r="I292" s="19"/>
      <c r="J292" s="16"/>
      <c r="K292" s="17"/>
    </row>
    <row r="293" spans="1:13" s="263" customFormat="1" ht="11.25" customHeight="1">
      <c r="A293" s="199"/>
      <c r="B293" s="205"/>
      <c r="C293" s="191"/>
      <c r="D293" s="191"/>
      <c r="E293" s="172"/>
      <c r="F293" s="173"/>
      <c r="G293" s="173"/>
      <c r="H293" s="171"/>
      <c r="I293" s="19"/>
      <c r="J293" s="16"/>
      <c r="K293" s="17"/>
    </row>
    <row r="294" spans="1:13" s="263" customFormat="1" ht="11.25" customHeight="1">
      <c r="A294" s="198"/>
      <c r="B294" s="204"/>
      <c r="C294" s="190"/>
      <c r="D294" s="190"/>
      <c r="E294" s="167"/>
      <c r="F294" s="168"/>
      <c r="G294" s="168"/>
      <c r="H294" s="170"/>
      <c r="I294" s="19"/>
      <c r="J294" s="16"/>
      <c r="K294" s="17"/>
    </row>
    <row r="295" spans="1:13" s="263" customFormat="1" ht="11.25" customHeight="1">
      <c r="A295" s="199"/>
      <c r="B295" s="205"/>
      <c r="C295" s="191"/>
      <c r="D295" s="191"/>
      <c r="E295" s="172"/>
      <c r="F295" s="173"/>
      <c r="G295" s="173"/>
      <c r="H295" s="171"/>
      <c r="I295" s="19"/>
      <c r="J295" s="16"/>
      <c r="K295" s="17"/>
    </row>
    <row r="296" spans="1:13" s="263" customFormat="1" ht="11.25" customHeight="1">
      <c r="A296" s="198"/>
      <c r="B296" s="204"/>
      <c r="C296" s="190"/>
      <c r="D296" s="190"/>
      <c r="E296" s="167"/>
      <c r="F296" s="168"/>
      <c r="G296" s="168"/>
      <c r="H296" s="170"/>
      <c r="I296" s="19"/>
      <c r="J296" s="16"/>
      <c r="K296" s="17"/>
    </row>
    <row r="297" spans="1:13" s="263" customFormat="1" ht="11.25" customHeight="1">
      <c r="A297" s="199"/>
      <c r="B297" s="205"/>
      <c r="C297" s="191"/>
      <c r="D297" s="191"/>
      <c r="E297" s="172"/>
      <c r="F297" s="173"/>
      <c r="G297" s="173"/>
      <c r="H297" s="171"/>
      <c r="I297" s="19"/>
      <c r="J297" s="16"/>
      <c r="K297" s="17"/>
    </row>
    <row r="298" spans="1:13" s="263" customFormat="1" ht="11.25" customHeight="1">
      <c r="A298" s="198"/>
      <c r="B298" s="204"/>
      <c r="C298" s="190"/>
      <c r="D298" s="190"/>
      <c r="E298" s="167"/>
      <c r="F298" s="168"/>
      <c r="G298" s="168"/>
      <c r="H298" s="170"/>
      <c r="I298" s="19"/>
      <c r="J298" s="16"/>
      <c r="K298" s="17"/>
    </row>
    <row r="299" spans="1:13" s="263" customFormat="1" ht="11.25" customHeight="1">
      <c r="A299" s="199"/>
      <c r="B299" s="205"/>
      <c r="C299" s="191"/>
      <c r="D299" s="191"/>
      <c r="E299" s="172"/>
      <c r="F299" s="173"/>
      <c r="G299" s="173"/>
      <c r="H299" s="171"/>
      <c r="I299" s="19"/>
      <c r="J299" s="16"/>
      <c r="K299" s="17"/>
    </row>
    <row r="300" spans="1:13" s="263" customFormat="1" ht="11.25" customHeight="1">
      <c r="A300" s="198"/>
      <c r="B300" s="204"/>
      <c r="C300" s="190"/>
      <c r="D300" s="190"/>
      <c r="E300" s="167"/>
      <c r="F300" s="168"/>
      <c r="G300" s="168"/>
      <c r="H300" s="170"/>
      <c r="I300" s="19"/>
      <c r="J300" s="16"/>
      <c r="K300" s="17"/>
    </row>
    <row r="301" spans="1:13" s="263" customFormat="1" ht="11.25" customHeight="1">
      <c r="A301" s="199"/>
      <c r="B301" s="205"/>
      <c r="C301" s="191"/>
      <c r="D301" s="191"/>
      <c r="E301" s="172"/>
      <c r="F301" s="173"/>
      <c r="G301" s="173"/>
      <c r="H301" s="171"/>
      <c r="I301" s="19"/>
      <c r="J301" s="16"/>
      <c r="K301" s="17"/>
    </row>
    <row r="302" spans="1:13" s="263" customFormat="1" ht="11.25" customHeight="1">
      <c r="A302" s="192"/>
      <c r="B302" s="204" t="s">
        <v>234</v>
      </c>
      <c r="C302" s="192"/>
      <c r="D302" s="192"/>
      <c r="E302" s="167"/>
      <c r="F302" s="168"/>
      <c r="G302" s="206">
        <f>SUM(G234,G236,G238,G240,G242,G244)</f>
        <v>0</v>
      </c>
      <c r="H302" s="170"/>
      <c r="I302" s="136"/>
      <c r="J302" s="16"/>
      <c r="K302" s="20"/>
    </row>
    <row r="303" spans="1:13" s="263" customFormat="1" ht="11.25" customHeight="1">
      <c r="A303" s="193"/>
      <c r="B303" s="205"/>
      <c r="C303" s="193"/>
      <c r="D303" s="193"/>
      <c r="E303" s="172"/>
      <c r="F303" s="173"/>
      <c r="G303" s="303"/>
      <c r="H303" s="171"/>
      <c r="I303" s="21"/>
      <c r="J303" s="172"/>
      <c r="K303" s="169"/>
      <c r="M303" s="330"/>
    </row>
    <row r="304" spans="1:13" s="290" customFormat="1" ht="23.15" customHeight="1">
      <c r="A304" s="203"/>
      <c r="B304" s="331"/>
      <c r="C304" s="331"/>
      <c r="D304" s="331"/>
      <c r="E304" s="331"/>
      <c r="F304" s="332"/>
      <c r="G304" s="332"/>
      <c r="H304" s="332"/>
      <c r="I304" s="19"/>
      <c r="J304" s="19"/>
      <c r="K304" s="143"/>
    </row>
    <row r="305" spans="1:11" s="290" customFormat="1" ht="23.15" customHeight="1">
      <c r="A305" s="10" t="s">
        <v>18</v>
      </c>
      <c r="B305" s="10" t="s">
        <v>24</v>
      </c>
      <c r="C305" s="10" t="s">
        <v>25</v>
      </c>
      <c r="D305" s="11" t="s">
        <v>26</v>
      </c>
      <c r="E305" s="10" t="s">
        <v>23</v>
      </c>
      <c r="F305" s="12" t="s">
        <v>20</v>
      </c>
      <c r="G305" s="12" t="s">
        <v>27</v>
      </c>
      <c r="H305" s="11" t="s">
        <v>28</v>
      </c>
      <c r="I305" s="13"/>
      <c r="J305" s="10" t="s">
        <v>173</v>
      </c>
      <c r="K305" s="12" t="s">
        <v>174</v>
      </c>
    </row>
    <row r="306" spans="1:11" s="290" customFormat="1" ht="11.25" customHeight="1">
      <c r="A306" s="216" t="s">
        <v>230</v>
      </c>
      <c r="B306" s="196" t="s">
        <v>248</v>
      </c>
      <c r="C306" s="208"/>
      <c r="D306" s="192"/>
      <c r="E306" s="167"/>
      <c r="F306" s="168"/>
      <c r="G306" s="168"/>
      <c r="H306" s="170"/>
      <c r="I306" s="19"/>
      <c r="J306" s="16"/>
      <c r="K306" s="17"/>
    </row>
    <row r="307" spans="1:11" s="290" customFormat="1" ht="11.25" customHeight="1">
      <c r="A307" s="193">
        <v>3</v>
      </c>
      <c r="B307" s="197"/>
      <c r="C307" s="209"/>
      <c r="D307" s="197"/>
      <c r="E307" s="172"/>
      <c r="F307" s="173"/>
      <c r="G307" s="173"/>
      <c r="H307" s="171"/>
      <c r="I307" s="19"/>
      <c r="J307" s="16"/>
      <c r="K307" s="17"/>
    </row>
    <row r="308" spans="1:11" s="290" customFormat="1" ht="11.25" customHeight="1">
      <c r="A308" s="198"/>
      <c r="B308" s="204"/>
      <c r="C308" s="196"/>
      <c r="D308" s="192"/>
      <c r="E308" s="167"/>
      <c r="F308" s="168"/>
      <c r="G308" s="168"/>
      <c r="H308" s="170"/>
      <c r="I308" s="19"/>
      <c r="J308" s="16"/>
      <c r="K308" s="17"/>
    </row>
    <row r="309" spans="1:11" s="290" customFormat="1" ht="11.25" customHeight="1">
      <c r="A309" s="199"/>
      <c r="B309" s="205"/>
      <c r="C309" s="197"/>
      <c r="D309" s="197"/>
      <c r="E309" s="172"/>
      <c r="F309" s="173"/>
      <c r="G309" s="173"/>
      <c r="H309" s="171"/>
      <c r="I309" s="19"/>
      <c r="J309" s="16"/>
      <c r="K309" s="17"/>
    </row>
    <row r="310" spans="1:11" s="290" customFormat="1" ht="11.25" customHeight="1">
      <c r="A310" s="198"/>
      <c r="B310" s="196" t="s">
        <v>204</v>
      </c>
      <c r="C310" s="196" t="s">
        <v>299</v>
      </c>
      <c r="D310" s="190" t="s">
        <v>199</v>
      </c>
      <c r="E310" s="217">
        <v>4.0999999999999996</v>
      </c>
      <c r="F310" s="212"/>
      <c r="G310" s="202"/>
      <c r="H310" s="170"/>
      <c r="I310" s="19"/>
      <c r="J310" s="16"/>
      <c r="K310" s="17"/>
    </row>
    <row r="311" spans="1:11" s="290" customFormat="1" ht="11.25" customHeight="1">
      <c r="A311" s="199"/>
      <c r="B311" s="197"/>
      <c r="C311" s="197"/>
      <c r="D311" s="191"/>
      <c r="E311" s="303"/>
      <c r="F311" s="303"/>
      <c r="G311" s="303"/>
      <c r="H311" s="171"/>
      <c r="I311" s="19"/>
      <c r="J311" s="16"/>
      <c r="K311" s="17"/>
    </row>
    <row r="312" spans="1:11" s="290" customFormat="1" ht="11.25" customHeight="1">
      <c r="A312" s="198"/>
      <c r="B312" s="196" t="s">
        <v>204</v>
      </c>
      <c r="C312" s="196" t="s">
        <v>300</v>
      </c>
      <c r="D312" s="190" t="s">
        <v>199</v>
      </c>
      <c r="E312" s="214">
        <v>8.4</v>
      </c>
      <c r="F312" s="212"/>
      <c r="G312" s="202"/>
      <c r="H312" s="170"/>
      <c r="I312" s="19"/>
      <c r="J312" s="16"/>
      <c r="K312" s="17"/>
    </row>
    <row r="313" spans="1:11" s="290" customFormat="1" ht="11.25" customHeight="1">
      <c r="A313" s="199"/>
      <c r="B313" s="197"/>
      <c r="C313" s="197"/>
      <c r="D313" s="191"/>
      <c r="E313" s="303"/>
      <c r="F313" s="303"/>
      <c r="G313" s="303"/>
      <c r="H313" s="171"/>
      <c r="I313" s="19"/>
      <c r="J313" s="16"/>
      <c r="K313" s="17"/>
    </row>
    <row r="314" spans="1:11" s="290" customFormat="1" ht="11.25" customHeight="1">
      <c r="A314" s="198"/>
      <c r="B314" s="196" t="s">
        <v>205</v>
      </c>
      <c r="C314" s="208" t="s">
        <v>254</v>
      </c>
      <c r="D314" s="190" t="s">
        <v>147</v>
      </c>
      <c r="E314" s="198">
        <v>1.4</v>
      </c>
      <c r="F314" s="212"/>
      <c r="G314" s="202"/>
      <c r="H314" s="170"/>
      <c r="I314" s="19"/>
      <c r="J314" s="16"/>
      <c r="K314" s="17"/>
    </row>
    <row r="315" spans="1:11" s="290" customFormat="1" ht="11.25" customHeight="1">
      <c r="A315" s="199"/>
      <c r="B315" s="197"/>
      <c r="C315" s="209"/>
      <c r="D315" s="191"/>
      <c r="E315" s="303"/>
      <c r="F315" s="303"/>
      <c r="G315" s="303"/>
      <c r="H315" s="171"/>
      <c r="I315" s="19"/>
      <c r="J315" s="16"/>
      <c r="K315" s="17"/>
    </row>
    <row r="316" spans="1:11" s="290" customFormat="1" ht="11.25" customHeight="1">
      <c r="A316" s="198"/>
      <c r="B316" s="204"/>
      <c r="C316" s="196"/>
      <c r="D316" s="190"/>
      <c r="E316" s="167"/>
      <c r="F316" s="168"/>
      <c r="G316" s="168"/>
      <c r="H316" s="170"/>
      <c r="I316" s="19"/>
      <c r="J316" s="16"/>
      <c r="K316" s="17"/>
    </row>
    <row r="317" spans="1:11" s="290" customFormat="1" ht="11.25" customHeight="1">
      <c r="A317" s="199"/>
      <c r="B317" s="205"/>
      <c r="C317" s="197"/>
      <c r="D317" s="191"/>
      <c r="E317" s="172"/>
      <c r="F317" s="173"/>
      <c r="G317" s="173"/>
      <c r="H317" s="171"/>
      <c r="I317" s="19"/>
      <c r="J317" s="16"/>
      <c r="K317" s="17"/>
    </row>
    <row r="318" spans="1:11" s="290" customFormat="1" ht="11.25" customHeight="1">
      <c r="A318" s="198"/>
      <c r="B318" s="204"/>
      <c r="C318" s="196"/>
      <c r="D318" s="192"/>
      <c r="E318" s="167"/>
      <c r="F318" s="168"/>
      <c r="G318" s="168"/>
      <c r="H318" s="170"/>
      <c r="I318" s="19"/>
      <c r="J318" s="16"/>
      <c r="K318" s="17"/>
    </row>
    <row r="319" spans="1:11" s="290" customFormat="1" ht="11.25" customHeight="1">
      <c r="A319" s="199"/>
      <c r="B319" s="205"/>
      <c r="C319" s="197"/>
      <c r="D319" s="197"/>
      <c r="E319" s="172"/>
      <c r="F319" s="173"/>
      <c r="G319" s="173"/>
      <c r="H319" s="171"/>
      <c r="I319" s="19"/>
      <c r="J319" s="16"/>
      <c r="K319" s="17"/>
    </row>
    <row r="320" spans="1:11" s="290" customFormat="1" ht="11.25" customHeight="1">
      <c r="A320" s="198"/>
      <c r="B320" s="204"/>
      <c r="C320" s="208"/>
      <c r="D320" s="192"/>
      <c r="E320" s="167"/>
      <c r="F320" s="168"/>
      <c r="G320" s="168"/>
      <c r="H320" s="170"/>
      <c r="I320" s="19"/>
      <c r="J320" s="16"/>
      <c r="K320" s="17"/>
    </row>
    <row r="321" spans="1:11" s="290" customFormat="1" ht="11.25" customHeight="1">
      <c r="A321" s="199"/>
      <c r="B321" s="205"/>
      <c r="C321" s="209"/>
      <c r="D321" s="197"/>
      <c r="E321" s="172"/>
      <c r="F321" s="173"/>
      <c r="G321" s="173"/>
      <c r="H321" s="171"/>
      <c r="I321" s="19"/>
      <c r="J321" s="16"/>
      <c r="K321" s="17"/>
    </row>
    <row r="322" spans="1:11" s="290" customFormat="1" ht="11.25" customHeight="1">
      <c r="A322" s="198"/>
      <c r="B322" s="196"/>
      <c r="C322" s="196"/>
      <c r="D322" s="192"/>
      <c r="E322" s="167"/>
      <c r="F322" s="168"/>
      <c r="G322" s="168"/>
      <c r="H322" s="170"/>
      <c r="I322" s="19"/>
      <c r="J322" s="16"/>
      <c r="K322" s="17"/>
    </row>
    <row r="323" spans="1:11" s="290" customFormat="1" ht="11.25" customHeight="1">
      <c r="A323" s="199"/>
      <c r="B323" s="197"/>
      <c r="C323" s="197"/>
      <c r="D323" s="197"/>
      <c r="E323" s="172"/>
      <c r="F323" s="173"/>
      <c r="G323" s="173"/>
      <c r="H323" s="171"/>
      <c r="I323" s="19"/>
      <c r="J323" s="16"/>
      <c r="K323" s="17"/>
    </row>
    <row r="324" spans="1:11" s="290" customFormat="1" ht="11.25" customHeight="1">
      <c r="A324" s="198"/>
      <c r="B324" s="196"/>
      <c r="C324" s="208"/>
      <c r="D324" s="192"/>
      <c r="E324" s="167"/>
      <c r="F324" s="168"/>
      <c r="G324" s="168"/>
      <c r="H324" s="170"/>
      <c r="I324" s="19"/>
      <c r="J324" s="16"/>
      <c r="K324" s="17"/>
    </row>
    <row r="325" spans="1:11" s="290" customFormat="1" ht="11.25" customHeight="1">
      <c r="A325" s="199"/>
      <c r="B325" s="197"/>
      <c r="C325" s="209"/>
      <c r="D325" s="197"/>
      <c r="E325" s="172"/>
      <c r="F325" s="173"/>
      <c r="G325" s="173"/>
      <c r="H325" s="171"/>
      <c r="I325" s="19"/>
      <c r="J325" s="16"/>
      <c r="K325" s="17"/>
    </row>
    <row r="326" spans="1:11" s="290" customFormat="1" ht="11.25" customHeight="1">
      <c r="A326" s="198"/>
      <c r="B326" s="196"/>
      <c r="C326" s="196"/>
      <c r="D326" s="192"/>
      <c r="E326" s="167"/>
      <c r="F326" s="168"/>
      <c r="G326" s="168"/>
      <c r="H326" s="170"/>
      <c r="I326" s="19"/>
      <c r="J326" s="16"/>
      <c r="K326" s="17"/>
    </row>
    <row r="327" spans="1:11" s="290" customFormat="1" ht="11.25" customHeight="1">
      <c r="A327" s="199"/>
      <c r="B327" s="197"/>
      <c r="C327" s="197"/>
      <c r="D327" s="197"/>
      <c r="E327" s="172"/>
      <c r="F327" s="173"/>
      <c r="G327" s="173"/>
      <c r="H327" s="171"/>
      <c r="I327" s="19"/>
      <c r="J327" s="16"/>
      <c r="K327" s="17"/>
    </row>
    <row r="328" spans="1:11" s="290" customFormat="1" ht="11.25" customHeight="1">
      <c r="A328" s="198"/>
      <c r="B328" s="204"/>
      <c r="C328" s="190"/>
      <c r="D328" s="192"/>
      <c r="E328" s="167"/>
      <c r="F328" s="168"/>
      <c r="G328" s="168"/>
      <c r="H328" s="170"/>
      <c r="I328" s="19"/>
      <c r="J328" s="16"/>
      <c r="K328" s="17"/>
    </row>
    <row r="329" spans="1:11" s="290" customFormat="1" ht="11.25" customHeight="1">
      <c r="A329" s="199"/>
      <c r="B329" s="205"/>
      <c r="C329" s="191"/>
      <c r="D329" s="197"/>
      <c r="E329" s="172"/>
      <c r="F329" s="173"/>
      <c r="G329" s="173"/>
      <c r="H329" s="171"/>
      <c r="I329" s="19"/>
      <c r="J329" s="16"/>
      <c r="K329" s="17"/>
    </row>
    <row r="330" spans="1:11" s="290" customFormat="1" ht="11.25" customHeight="1">
      <c r="A330" s="198"/>
      <c r="B330" s="204"/>
      <c r="C330" s="208"/>
      <c r="D330" s="192"/>
      <c r="E330" s="167"/>
      <c r="F330" s="168"/>
      <c r="G330" s="168"/>
      <c r="H330" s="170"/>
      <c r="I330" s="19"/>
      <c r="J330" s="16"/>
      <c r="K330" s="17"/>
    </row>
    <row r="331" spans="1:11" s="290" customFormat="1" ht="11.25" customHeight="1">
      <c r="A331" s="199"/>
      <c r="B331" s="205"/>
      <c r="C331" s="209"/>
      <c r="D331" s="197"/>
      <c r="E331" s="172"/>
      <c r="F331" s="173"/>
      <c r="G331" s="173"/>
      <c r="H331" s="171"/>
      <c r="I331" s="19"/>
      <c r="J331" s="16"/>
      <c r="K331" s="17"/>
    </row>
    <row r="332" spans="1:11" s="290" customFormat="1" ht="11.25" customHeight="1">
      <c r="A332" s="198"/>
      <c r="B332" s="204"/>
      <c r="C332" s="190"/>
      <c r="D332" s="192"/>
      <c r="E332" s="167"/>
      <c r="F332" s="168"/>
      <c r="G332" s="168"/>
      <c r="H332" s="170"/>
      <c r="I332" s="19"/>
      <c r="J332" s="16"/>
      <c r="K332" s="17"/>
    </row>
    <row r="333" spans="1:11" s="290" customFormat="1" ht="11.25" customHeight="1">
      <c r="A333" s="199"/>
      <c r="B333" s="205"/>
      <c r="C333" s="191"/>
      <c r="D333" s="197"/>
      <c r="E333" s="172"/>
      <c r="F333" s="173"/>
      <c r="G333" s="173"/>
      <c r="H333" s="171"/>
      <c r="I333" s="19"/>
      <c r="J333" s="16"/>
      <c r="K333" s="17"/>
    </row>
    <row r="334" spans="1:11" s="263" customFormat="1" ht="11.25" customHeight="1">
      <c r="A334" s="198"/>
      <c r="B334" s="204"/>
      <c r="C334" s="190"/>
      <c r="D334" s="192"/>
      <c r="E334" s="167"/>
      <c r="F334" s="168"/>
      <c r="G334" s="168"/>
      <c r="H334" s="170"/>
      <c r="I334" s="19"/>
      <c r="J334" s="16"/>
      <c r="K334" s="17"/>
    </row>
    <row r="335" spans="1:11" s="263" customFormat="1" ht="11.25" customHeight="1">
      <c r="A335" s="199"/>
      <c r="B335" s="205"/>
      <c r="C335" s="191"/>
      <c r="D335" s="197"/>
      <c r="E335" s="172"/>
      <c r="F335" s="173"/>
      <c r="G335" s="173"/>
      <c r="H335" s="171"/>
      <c r="I335" s="19"/>
      <c r="J335" s="16"/>
      <c r="K335" s="17"/>
    </row>
    <row r="336" spans="1:11" s="263" customFormat="1" ht="11.25" customHeight="1">
      <c r="A336" s="198"/>
      <c r="B336" s="204"/>
      <c r="C336" s="190"/>
      <c r="D336" s="190"/>
      <c r="E336" s="167"/>
      <c r="F336" s="168"/>
      <c r="G336" s="168"/>
      <c r="H336" s="170"/>
      <c r="I336" s="19"/>
      <c r="J336" s="16"/>
      <c r="K336" s="17"/>
    </row>
    <row r="337" spans="1:11" s="263" customFormat="1" ht="11.25" customHeight="1">
      <c r="A337" s="199"/>
      <c r="B337" s="205"/>
      <c r="C337" s="191"/>
      <c r="D337" s="191"/>
      <c r="E337" s="172"/>
      <c r="F337" s="173"/>
      <c r="G337" s="173"/>
      <c r="H337" s="171"/>
      <c r="I337" s="19"/>
      <c r="J337" s="16"/>
      <c r="K337" s="17"/>
    </row>
    <row r="338" spans="1:11" s="290" customFormat="1" ht="11.25" customHeight="1">
      <c r="A338" s="198"/>
      <c r="B338" s="204"/>
      <c r="C338" s="190"/>
      <c r="D338" s="190"/>
      <c r="E338" s="167"/>
      <c r="F338" s="168"/>
      <c r="G338" s="168"/>
      <c r="H338" s="170"/>
      <c r="I338" s="19"/>
      <c r="J338" s="16"/>
      <c r="K338" s="17"/>
    </row>
    <row r="339" spans="1:11" s="290" customFormat="1" ht="11.25" customHeight="1">
      <c r="A339" s="199"/>
      <c r="B339" s="205"/>
      <c r="C339" s="191"/>
      <c r="D339" s="191"/>
      <c r="E339" s="172"/>
      <c r="F339" s="173"/>
      <c r="G339" s="173"/>
      <c r="H339" s="171"/>
      <c r="I339" s="19"/>
      <c r="J339" s="16"/>
      <c r="K339" s="17"/>
    </row>
    <row r="340" spans="1:11" s="290" customFormat="1" ht="11.25" customHeight="1">
      <c r="A340" s="198"/>
      <c r="B340" s="204"/>
      <c r="C340" s="190"/>
      <c r="D340" s="190"/>
      <c r="E340" s="167"/>
      <c r="F340" s="168"/>
      <c r="G340" s="168"/>
      <c r="H340" s="170"/>
      <c r="I340" s="19"/>
      <c r="J340" s="16"/>
      <c r="K340" s="17"/>
    </row>
    <row r="341" spans="1:11" s="290" customFormat="1" ht="11.25" customHeight="1">
      <c r="A341" s="199"/>
      <c r="B341" s="205"/>
      <c r="C341" s="191"/>
      <c r="D341" s="191"/>
      <c r="E341" s="172"/>
      <c r="F341" s="173"/>
      <c r="G341" s="173"/>
      <c r="H341" s="171"/>
      <c r="I341" s="19"/>
      <c r="J341" s="16"/>
      <c r="K341" s="17"/>
    </row>
    <row r="342" spans="1:11" s="290" customFormat="1" ht="11.25" customHeight="1">
      <c r="A342" s="198"/>
      <c r="B342" s="204"/>
      <c r="C342" s="190"/>
      <c r="D342" s="190"/>
      <c r="E342" s="167"/>
      <c r="F342" s="168"/>
      <c r="G342" s="168"/>
      <c r="H342" s="170"/>
      <c r="I342" s="19"/>
      <c r="J342" s="16"/>
      <c r="K342" s="17"/>
    </row>
    <row r="343" spans="1:11" s="290" customFormat="1" ht="11.25" customHeight="1">
      <c r="A343" s="199"/>
      <c r="B343" s="205"/>
      <c r="C343" s="191"/>
      <c r="D343" s="191"/>
      <c r="E343" s="172"/>
      <c r="F343" s="173"/>
      <c r="G343" s="173"/>
      <c r="H343" s="171"/>
      <c r="I343" s="19"/>
      <c r="J343" s="16"/>
      <c r="K343" s="17"/>
    </row>
    <row r="344" spans="1:11" s="290" customFormat="1" ht="11.25" customHeight="1">
      <c r="A344" s="198"/>
      <c r="B344" s="196"/>
      <c r="C344" s="196"/>
      <c r="D344" s="192"/>
      <c r="E344" s="167"/>
      <c r="F344" s="168"/>
      <c r="G344" s="168"/>
      <c r="H344" s="170"/>
      <c r="I344" s="19"/>
      <c r="J344" s="16"/>
      <c r="K344" s="17"/>
    </row>
    <row r="345" spans="1:11" s="290" customFormat="1" ht="11.25" customHeight="1">
      <c r="A345" s="199"/>
      <c r="B345" s="197"/>
      <c r="C345" s="197"/>
      <c r="D345" s="197"/>
      <c r="E345" s="172"/>
      <c r="F345" s="173"/>
      <c r="G345" s="173"/>
      <c r="H345" s="171"/>
      <c r="I345" s="19"/>
      <c r="J345" s="16"/>
      <c r="K345" s="17"/>
    </row>
    <row r="346" spans="1:11" s="290" customFormat="1" ht="11.25" customHeight="1">
      <c r="A346" s="198"/>
      <c r="B346" s="204"/>
      <c r="C346" s="190"/>
      <c r="D346" s="190"/>
      <c r="E346" s="167"/>
      <c r="F346" s="168"/>
      <c r="G346" s="168"/>
      <c r="H346" s="170"/>
      <c r="I346" s="19"/>
      <c r="J346" s="16"/>
      <c r="K346" s="17"/>
    </row>
    <row r="347" spans="1:11" s="290" customFormat="1" ht="11.25" customHeight="1">
      <c r="A347" s="199"/>
      <c r="B347" s="205"/>
      <c r="C347" s="191"/>
      <c r="D347" s="191"/>
      <c r="E347" s="172"/>
      <c r="F347" s="173"/>
      <c r="G347" s="173"/>
      <c r="H347" s="171"/>
      <c r="I347" s="19"/>
      <c r="J347" s="16"/>
      <c r="K347" s="17"/>
    </row>
    <row r="348" spans="1:11" s="290" customFormat="1" ht="11.25" customHeight="1">
      <c r="A348" s="198"/>
      <c r="B348" s="204"/>
      <c r="C348" s="190"/>
      <c r="D348" s="190"/>
      <c r="E348" s="167"/>
      <c r="F348" s="168"/>
      <c r="G348" s="168"/>
      <c r="H348" s="170"/>
      <c r="I348" s="19"/>
      <c r="J348" s="16"/>
      <c r="K348" s="17"/>
    </row>
    <row r="349" spans="1:11" s="290" customFormat="1" ht="11.25" customHeight="1">
      <c r="A349" s="199"/>
      <c r="B349" s="205"/>
      <c r="C349" s="191"/>
      <c r="D349" s="191"/>
      <c r="E349" s="172"/>
      <c r="F349" s="173"/>
      <c r="G349" s="173"/>
      <c r="H349" s="171"/>
      <c r="I349" s="19"/>
      <c r="J349" s="16"/>
      <c r="K349" s="17"/>
    </row>
    <row r="350" spans="1:11" s="290" customFormat="1" ht="11.25" customHeight="1">
      <c r="A350" s="198"/>
      <c r="B350" s="204"/>
      <c r="C350" s="190"/>
      <c r="D350" s="190"/>
      <c r="E350" s="167"/>
      <c r="F350" s="168"/>
      <c r="G350" s="168"/>
      <c r="H350" s="170"/>
      <c r="I350" s="19"/>
      <c r="J350" s="16"/>
      <c r="K350" s="17"/>
    </row>
    <row r="351" spans="1:11" s="290" customFormat="1" ht="11.25" customHeight="1">
      <c r="A351" s="199"/>
      <c r="B351" s="205"/>
      <c r="C351" s="191"/>
      <c r="D351" s="191"/>
      <c r="E351" s="172"/>
      <c r="F351" s="173"/>
      <c r="G351" s="173"/>
      <c r="H351" s="171"/>
      <c r="I351" s="19"/>
      <c r="J351" s="16"/>
      <c r="K351" s="17"/>
    </row>
    <row r="352" spans="1:11" s="290" customFormat="1" ht="11.25" customHeight="1">
      <c r="A352" s="198"/>
      <c r="B352" s="204"/>
      <c r="C352" s="190"/>
      <c r="D352" s="190"/>
      <c r="E352" s="167"/>
      <c r="F352" s="168"/>
      <c r="G352" s="168"/>
      <c r="H352" s="170"/>
      <c r="I352" s="19"/>
      <c r="J352" s="16"/>
      <c r="K352" s="17"/>
    </row>
    <row r="353" spans="1:11" s="290" customFormat="1" ht="11.25" customHeight="1">
      <c r="A353" s="199"/>
      <c r="B353" s="205"/>
      <c r="C353" s="191"/>
      <c r="D353" s="191"/>
      <c r="E353" s="172"/>
      <c r="F353" s="173"/>
      <c r="G353" s="173"/>
      <c r="H353" s="171"/>
      <c r="I353" s="19"/>
      <c r="J353" s="16"/>
      <c r="K353" s="17"/>
    </row>
    <row r="354" spans="1:11" s="290" customFormat="1" ht="11.25" customHeight="1">
      <c r="A354" s="198"/>
      <c r="B354" s="204"/>
      <c r="C354" s="190"/>
      <c r="D354" s="190"/>
      <c r="E354" s="167"/>
      <c r="F354" s="168"/>
      <c r="G354" s="168"/>
      <c r="H354" s="170"/>
      <c r="I354" s="19"/>
      <c r="J354" s="16"/>
      <c r="K354" s="17"/>
    </row>
    <row r="355" spans="1:11" s="290" customFormat="1" ht="11.25" customHeight="1">
      <c r="A355" s="199"/>
      <c r="B355" s="205"/>
      <c r="C355" s="191"/>
      <c r="D355" s="191"/>
      <c r="E355" s="172"/>
      <c r="F355" s="173"/>
      <c r="G355" s="173"/>
      <c r="H355" s="171"/>
      <c r="I355" s="19"/>
      <c r="J355" s="16"/>
      <c r="K355" s="17"/>
    </row>
    <row r="356" spans="1:11" s="290" customFormat="1" ht="11.25" customHeight="1">
      <c r="A356" s="198"/>
      <c r="B356" s="204"/>
      <c r="C356" s="190"/>
      <c r="D356" s="190"/>
      <c r="E356" s="167"/>
      <c r="F356" s="168"/>
      <c r="G356" s="168"/>
      <c r="H356" s="170"/>
      <c r="I356" s="19"/>
      <c r="J356" s="16"/>
      <c r="K356" s="17"/>
    </row>
    <row r="357" spans="1:11" s="290" customFormat="1" ht="11.25" customHeight="1">
      <c r="A357" s="199"/>
      <c r="B357" s="205"/>
      <c r="C357" s="191"/>
      <c r="D357" s="191"/>
      <c r="E357" s="172"/>
      <c r="F357" s="173"/>
      <c r="G357" s="173"/>
      <c r="H357" s="171"/>
      <c r="I357" s="19"/>
      <c r="J357" s="16"/>
      <c r="K357" s="17"/>
    </row>
    <row r="358" spans="1:11" s="290" customFormat="1" ht="11.25" customHeight="1">
      <c r="A358" s="198"/>
      <c r="B358" s="204"/>
      <c r="C358" s="190"/>
      <c r="D358" s="190"/>
      <c r="E358" s="167"/>
      <c r="F358" s="168"/>
      <c r="G358" s="168"/>
      <c r="H358" s="170"/>
      <c r="I358" s="19"/>
      <c r="J358" s="16"/>
      <c r="K358" s="17"/>
    </row>
    <row r="359" spans="1:11" s="290" customFormat="1" ht="11.25" customHeight="1">
      <c r="A359" s="199"/>
      <c r="B359" s="205"/>
      <c r="C359" s="191"/>
      <c r="D359" s="191"/>
      <c r="E359" s="172"/>
      <c r="F359" s="173"/>
      <c r="G359" s="173"/>
      <c r="H359" s="171"/>
      <c r="I359" s="19"/>
      <c r="J359" s="16"/>
      <c r="K359" s="17"/>
    </row>
    <row r="360" spans="1:11" s="290" customFormat="1" ht="11.25" customHeight="1">
      <c r="A360" s="198"/>
      <c r="B360" s="204"/>
      <c r="C360" s="190"/>
      <c r="D360" s="190"/>
      <c r="E360" s="167"/>
      <c r="F360" s="168"/>
      <c r="G360" s="168"/>
      <c r="H360" s="170"/>
      <c r="I360" s="19"/>
      <c r="J360" s="16"/>
      <c r="K360" s="17"/>
    </row>
    <row r="361" spans="1:11" s="290" customFormat="1" ht="11.25" customHeight="1">
      <c r="A361" s="199"/>
      <c r="B361" s="205"/>
      <c r="C361" s="191"/>
      <c r="D361" s="191"/>
      <c r="E361" s="172"/>
      <c r="F361" s="173"/>
      <c r="G361" s="173"/>
      <c r="H361" s="171"/>
      <c r="I361" s="19"/>
      <c r="J361" s="16"/>
      <c r="K361" s="17"/>
    </row>
    <row r="362" spans="1:11" s="263" customFormat="1" ht="11.25" customHeight="1">
      <c r="A362" s="198"/>
      <c r="B362" s="204"/>
      <c r="C362" s="190"/>
      <c r="D362" s="190"/>
      <c r="E362" s="167"/>
      <c r="F362" s="168"/>
      <c r="G362" s="168"/>
      <c r="H362" s="170"/>
      <c r="I362" s="19"/>
      <c r="J362" s="16"/>
      <c r="K362" s="17"/>
    </row>
    <row r="363" spans="1:11" s="263" customFormat="1" ht="11.25" customHeight="1">
      <c r="A363" s="199"/>
      <c r="B363" s="205"/>
      <c r="C363" s="191"/>
      <c r="D363" s="191"/>
      <c r="E363" s="172"/>
      <c r="F363" s="173"/>
      <c r="G363" s="173"/>
      <c r="H363" s="171"/>
      <c r="I363" s="19"/>
      <c r="J363" s="16"/>
      <c r="K363" s="17"/>
    </row>
    <row r="364" spans="1:11" s="263" customFormat="1" ht="11.25" customHeight="1">
      <c r="A364" s="198"/>
      <c r="B364" s="204"/>
      <c r="C364" s="190"/>
      <c r="D364" s="190"/>
      <c r="E364" s="167"/>
      <c r="F364" s="168"/>
      <c r="G364" s="168"/>
      <c r="H364" s="170"/>
      <c r="I364" s="19"/>
      <c r="J364" s="16"/>
      <c r="K364" s="17"/>
    </row>
    <row r="365" spans="1:11" s="263" customFormat="1" ht="11.25" customHeight="1">
      <c r="A365" s="199"/>
      <c r="B365" s="205"/>
      <c r="C365" s="191"/>
      <c r="D365" s="191"/>
      <c r="E365" s="172"/>
      <c r="F365" s="173"/>
      <c r="G365" s="173"/>
      <c r="H365" s="171"/>
      <c r="I365" s="19"/>
      <c r="J365" s="16"/>
      <c r="K365" s="17"/>
    </row>
    <row r="366" spans="1:11" s="263" customFormat="1" ht="11.25" customHeight="1">
      <c r="A366" s="198"/>
      <c r="B366" s="204"/>
      <c r="C366" s="190"/>
      <c r="D366" s="190"/>
      <c r="E366" s="167"/>
      <c r="F366" s="168"/>
      <c r="G366" s="168"/>
      <c r="H366" s="170"/>
      <c r="I366" s="19"/>
      <c r="J366" s="16"/>
      <c r="K366" s="17"/>
    </row>
    <row r="367" spans="1:11" s="263" customFormat="1" ht="11.25" customHeight="1">
      <c r="A367" s="199"/>
      <c r="B367" s="205"/>
      <c r="C367" s="191"/>
      <c r="D367" s="191"/>
      <c r="E367" s="172"/>
      <c r="F367" s="173"/>
      <c r="G367" s="173"/>
      <c r="H367" s="171"/>
      <c r="I367" s="19"/>
      <c r="J367" s="16"/>
      <c r="K367" s="17"/>
    </row>
    <row r="368" spans="1:11" s="263" customFormat="1" ht="11.25" customHeight="1">
      <c r="A368" s="198"/>
      <c r="B368" s="204"/>
      <c r="C368" s="190"/>
      <c r="D368" s="190"/>
      <c r="E368" s="167"/>
      <c r="F368" s="168"/>
      <c r="G368" s="168"/>
      <c r="H368" s="170"/>
      <c r="I368" s="19"/>
      <c r="J368" s="16"/>
      <c r="K368" s="17"/>
    </row>
    <row r="369" spans="1:13" s="263" customFormat="1" ht="11.25" customHeight="1">
      <c r="A369" s="199"/>
      <c r="B369" s="205"/>
      <c r="C369" s="191"/>
      <c r="D369" s="191"/>
      <c r="E369" s="172"/>
      <c r="F369" s="173"/>
      <c r="G369" s="173"/>
      <c r="H369" s="171"/>
      <c r="I369" s="19"/>
      <c r="J369" s="16"/>
      <c r="K369" s="17"/>
    </row>
    <row r="370" spans="1:13" s="263" customFormat="1" ht="11.25" customHeight="1">
      <c r="A370" s="198"/>
      <c r="B370" s="204"/>
      <c r="C370" s="190"/>
      <c r="D370" s="190"/>
      <c r="E370" s="167"/>
      <c r="F370" s="168"/>
      <c r="G370" s="168"/>
      <c r="H370" s="170"/>
      <c r="I370" s="19"/>
      <c r="J370" s="16"/>
      <c r="K370" s="17"/>
    </row>
    <row r="371" spans="1:13" s="263" customFormat="1" ht="11.25" customHeight="1">
      <c r="A371" s="199"/>
      <c r="B371" s="205"/>
      <c r="C371" s="191"/>
      <c r="D371" s="191"/>
      <c r="E371" s="172"/>
      <c r="F371" s="173"/>
      <c r="G371" s="173"/>
      <c r="H371" s="171"/>
      <c r="I371" s="19"/>
      <c r="J371" s="16"/>
      <c r="K371" s="17"/>
    </row>
    <row r="372" spans="1:13" s="263" customFormat="1" ht="11.25" customHeight="1">
      <c r="A372" s="198"/>
      <c r="B372" s="204"/>
      <c r="C372" s="190"/>
      <c r="D372" s="190"/>
      <c r="E372" s="167"/>
      <c r="F372" s="168"/>
      <c r="G372" s="168"/>
      <c r="H372" s="170"/>
      <c r="I372" s="19"/>
      <c r="J372" s="16"/>
      <c r="K372" s="17"/>
    </row>
    <row r="373" spans="1:13" s="263" customFormat="1" ht="11.25" customHeight="1">
      <c r="A373" s="199"/>
      <c r="B373" s="205"/>
      <c r="C373" s="191"/>
      <c r="D373" s="191"/>
      <c r="E373" s="172"/>
      <c r="F373" s="173"/>
      <c r="G373" s="173"/>
      <c r="H373" s="171"/>
      <c r="I373" s="19"/>
      <c r="J373" s="16"/>
      <c r="K373" s="17"/>
    </row>
    <row r="374" spans="1:13" s="263" customFormat="1" ht="11.25" customHeight="1">
      <c r="A374" s="198"/>
      <c r="B374" s="204"/>
      <c r="C374" s="190"/>
      <c r="D374" s="190"/>
      <c r="E374" s="167"/>
      <c r="F374" s="168"/>
      <c r="G374" s="168"/>
      <c r="H374" s="170"/>
      <c r="I374" s="19"/>
      <c r="J374" s="16"/>
      <c r="K374" s="17"/>
    </row>
    <row r="375" spans="1:13" s="263" customFormat="1" ht="11.25" customHeight="1">
      <c r="A375" s="199"/>
      <c r="B375" s="205"/>
      <c r="C375" s="191"/>
      <c r="D375" s="191"/>
      <c r="E375" s="172"/>
      <c r="F375" s="173"/>
      <c r="G375" s="173"/>
      <c r="H375" s="171"/>
      <c r="I375" s="19"/>
      <c r="J375" s="16"/>
      <c r="K375" s="17"/>
    </row>
    <row r="376" spans="1:13" s="263" customFormat="1" ht="11.25" customHeight="1">
      <c r="A376" s="198"/>
      <c r="B376" s="204"/>
      <c r="C376" s="190"/>
      <c r="D376" s="190"/>
      <c r="E376" s="167"/>
      <c r="F376" s="168"/>
      <c r="G376" s="168"/>
      <c r="H376" s="170"/>
      <c r="I376" s="19"/>
      <c r="J376" s="16"/>
      <c r="K376" s="17"/>
    </row>
    <row r="377" spans="1:13" s="263" customFormat="1" ht="11.25" customHeight="1">
      <c r="A377" s="199"/>
      <c r="B377" s="205"/>
      <c r="C377" s="191"/>
      <c r="D377" s="191"/>
      <c r="E377" s="172"/>
      <c r="F377" s="173"/>
      <c r="G377" s="173"/>
      <c r="H377" s="171"/>
      <c r="I377" s="19"/>
      <c r="J377" s="16"/>
      <c r="K377" s="17"/>
    </row>
    <row r="378" spans="1:13" s="263" customFormat="1" ht="11.25" customHeight="1">
      <c r="A378" s="192"/>
      <c r="B378" s="204" t="s">
        <v>235</v>
      </c>
      <c r="C378" s="192"/>
      <c r="D378" s="192"/>
      <c r="E378" s="167"/>
      <c r="F378" s="168"/>
      <c r="G378" s="206">
        <f>SUM(G310,G312,G314,)</f>
        <v>0</v>
      </c>
      <c r="H378" s="170"/>
      <c r="I378" s="136"/>
      <c r="J378" s="16"/>
      <c r="K378" s="20"/>
    </row>
    <row r="379" spans="1:13" s="263" customFormat="1" ht="11.25" customHeight="1">
      <c r="A379" s="193"/>
      <c r="B379" s="205"/>
      <c r="C379" s="193"/>
      <c r="D379" s="193"/>
      <c r="E379" s="172"/>
      <c r="F379" s="173"/>
      <c r="G379" s="303"/>
      <c r="H379" s="171"/>
      <c r="I379" s="21"/>
      <c r="J379" s="172"/>
      <c r="K379" s="169"/>
      <c r="M379" s="330"/>
    </row>
    <row r="380" spans="1:13" s="290" customFormat="1" ht="23.15" customHeight="1">
      <c r="A380" s="203"/>
      <c r="B380" s="331"/>
      <c r="C380" s="331"/>
      <c r="D380" s="331"/>
      <c r="E380" s="331"/>
      <c r="F380" s="332"/>
      <c r="G380" s="332"/>
      <c r="H380" s="332"/>
      <c r="I380" s="19"/>
      <c r="J380" s="19"/>
      <c r="K380" s="143"/>
    </row>
    <row r="381" spans="1:13" s="290" customFormat="1" ht="23.15" customHeight="1">
      <c r="A381" s="10" t="s">
        <v>18</v>
      </c>
      <c r="B381" s="10" t="s">
        <v>24</v>
      </c>
      <c r="C381" s="10" t="s">
        <v>25</v>
      </c>
      <c r="D381" s="11" t="s">
        <v>26</v>
      </c>
      <c r="E381" s="10" t="s">
        <v>23</v>
      </c>
      <c r="F381" s="12" t="s">
        <v>20</v>
      </c>
      <c r="G381" s="12" t="s">
        <v>27</v>
      </c>
      <c r="H381" s="11" t="s">
        <v>28</v>
      </c>
      <c r="I381" s="13"/>
      <c r="J381" s="10" t="s">
        <v>173</v>
      </c>
      <c r="K381" s="12" t="s">
        <v>174</v>
      </c>
    </row>
    <row r="382" spans="1:13" s="290" customFormat="1" ht="11.25" customHeight="1">
      <c r="A382" s="216" t="s">
        <v>231</v>
      </c>
      <c r="B382" s="194" t="s">
        <v>184</v>
      </c>
      <c r="C382" s="208"/>
      <c r="D382" s="192"/>
      <c r="E382" s="167"/>
      <c r="F382" s="168"/>
      <c r="G382" s="168"/>
      <c r="H382" s="170"/>
      <c r="I382" s="19"/>
      <c r="J382" s="16"/>
      <c r="K382" s="17"/>
    </row>
    <row r="383" spans="1:13" s="290" customFormat="1" ht="11.25" customHeight="1">
      <c r="A383" s="193">
        <v>4</v>
      </c>
      <c r="B383" s="195"/>
      <c r="C383" s="209"/>
      <c r="D383" s="197"/>
      <c r="E383" s="172"/>
      <c r="F383" s="173"/>
      <c r="G383" s="173"/>
      <c r="H383" s="171"/>
      <c r="I383" s="19"/>
      <c r="J383" s="16"/>
      <c r="K383" s="17"/>
    </row>
    <row r="384" spans="1:13" s="290" customFormat="1" ht="11.25" customHeight="1">
      <c r="A384" s="198"/>
      <c r="B384" s="204" t="s">
        <v>206</v>
      </c>
      <c r="C384" s="196"/>
      <c r="D384" s="192"/>
      <c r="E384" s="167"/>
      <c r="F384" s="168"/>
      <c r="G384" s="168"/>
      <c r="H384" s="170"/>
      <c r="I384" s="19"/>
      <c r="J384" s="16"/>
      <c r="K384" s="17"/>
    </row>
    <row r="385" spans="1:11" s="290" customFormat="1" ht="11.25" customHeight="1">
      <c r="A385" s="199"/>
      <c r="B385" s="205"/>
      <c r="C385" s="197"/>
      <c r="D385" s="197"/>
      <c r="E385" s="172"/>
      <c r="F385" s="173"/>
      <c r="G385" s="173"/>
      <c r="H385" s="171"/>
      <c r="I385" s="19"/>
      <c r="J385" s="16"/>
      <c r="K385" s="17"/>
    </row>
    <row r="386" spans="1:11" s="290" customFormat="1" ht="11.25" customHeight="1">
      <c r="A386" s="198"/>
      <c r="B386" s="196" t="s">
        <v>207</v>
      </c>
      <c r="C386" s="196" t="s">
        <v>208</v>
      </c>
      <c r="D386" s="190" t="s">
        <v>209</v>
      </c>
      <c r="E386" s="217">
        <v>0.3</v>
      </c>
      <c r="F386" s="212"/>
      <c r="G386" s="202"/>
      <c r="H386" s="170"/>
      <c r="I386" s="19"/>
      <c r="J386" s="16"/>
      <c r="K386" s="17"/>
    </row>
    <row r="387" spans="1:11" s="290" customFormat="1" ht="11.25" customHeight="1">
      <c r="A387" s="199"/>
      <c r="B387" s="197"/>
      <c r="C387" s="197"/>
      <c r="D387" s="191"/>
      <c r="E387" s="303"/>
      <c r="F387" s="303"/>
      <c r="G387" s="303"/>
      <c r="H387" s="171"/>
      <c r="I387" s="19"/>
      <c r="J387" s="16"/>
      <c r="K387" s="17"/>
    </row>
    <row r="388" spans="1:11" s="290" customFormat="1" ht="11.25" customHeight="1">
      <c r="A388" s="198"/>
      <c r="B388" s="196" t="s">
        <v>207</v>
      </c>
      <c r="C388" s="196" t="s">
        <v>210</v>
      </c>
      <c r="D388" s="190" t="s">
        <v>209</v>
      </c>
      <c r="E388" s="198">
        <v>1.4</v>
      </c>
      <c r="F388" s="212"/>
      <c r="G388" s="202"/>
      <c r="H388" s="170"/>
      <c r="I388" s="19"/>
      <c r="J388" s="16"/>
      <c r="K388" s="17"/>
    </row>
    <row r="389" spans="1:11" s="290" customFormat="1" ht="11.25" customHeight="1">
      <c r="A389" s="199"/>
      <c r="B389" s="197"/>
      <c r="C389" s="197"/>
      <c r="D389" s="191"/>
      <c r="E389" s="303"/>
      <c r="F389" s="303"/>
      <c r="G389" s="303"/>
      <c r="H389" s="171"/>
      <c r="I389" s="19"/>
      <c r="J389" s="16"/>
      <c r="K389" s="17"/>
    </row>
    <row r="390" spans="1:11" s="290" customFormat="1" ht="11.25" customHeight="1">
      <c r="A390" s="198"/>
      <c r="B390" s="196" t="s">
        <v>207</v>
      </c>
      <c r="C390" s="196" t="s">
        <v>211</v>
      </c>
      <c r="D390" s="190" t="s">
        <v>209</v>
      </c>
      <c r="E390" s="217">
        <v>0.1</v>
      </c>
      <c r="F390" s="212"/>
      <c r="G390" s="202"/>
      <c r="H390" s="170"/>
      <c r="I390" s="19"/>
      <c r="J390" s="16"/>
      <c r="K390" s="17"/>
    </row>
    <row r="391" spans="1:11" s="290" customFormat="1" ht="11.25" customHeight="1">
      <c r="A391" s="199"/>
      <c r="B391" s="197"/>
      <c r="C391" s="197"/>
      <c r="D391" s="191"/>
      <c r="E391" s="303"/>
      <c r="F391" s="303"/>
      <c r="G391" s="303"/>
      <c r="H391" s="171"/>
      <c r="I391" s="19"/>
      <c r="J391" s="16"/>
      <c r="K391" s="17"/>
    </row>
    <row r="392" spans="1:11" s="290" customFormat="1" ht="11.25" customHeight="1">
      <c r="A392" s="198"/>
      <c r="B392" s="204" t="s">
        <v>212</v>
      </c>
      <c r="C392" s="208"/>
      <c r="D392" s="190" t="s">
        <v>209</v>
      </c>
      <c r="E392" s="214">
        <v>1.7</v>
      </c>
      <c r="F392" s="212"/>
      <c r="G392" s="202"/>
      <c r="H392" s="170"/>
      <c r="I392" s="19"/>
      <c r="J392" s="16"/>
      <c r="K392" s="17"/>
    </row>
    <row r="393" spans="1:11" s="290" customFormat="1" ht="11.25" customHeight="1">
      <c r="A393" s="199"/>
      <c r="B393" s="205"/>
      <c r="C393" s="209"/>
      <c r="D393" s="191"/>
      <c r="E393" s="303"/>
      <c r="F393" s="303"/>
      <c r="G393" s="303"/>
      <c r="H393" s="171"/>
      <c r="I393" s="19"/>
      <c r="J393" s="16"/>
      <c r="K393" s="17"/>
    </row>
    <row r="394" spans="1:11" s="290" customFormat="1" ht="11.25" customHeight="1">
      <c r="A394" s="198"/>
      <c r="B394" s="204" t="s">
        <v>264</v>
      </c>
      <c r="C394" s="208" t="s">
        <v>265</v>
      </c>
      <c r="D394" s="190" t="s">
        <v>209</v>
      </c>
      <c r="E394" s="217">
        <v>1.7</v>
      </c>
      <c r="F394" s="212"/>
      <c r="G394" s="202"/>
      <c r="H394" s="170"/>
      <c r="I394" s="19"/>
      <c r="J394" s="16"/>
      <c r="K394" s="17"/>
    </row>
    <row r="395" spans="1:11" s="290" customFormat="1" ht="11.25" customHeight="1">
      <c r="A395" s="199"/>
      <c r="B395" s="205"/>
      <c r="C395" s="209"/>
      <c r="D395" s="191"/>
      <c r="E395" s="303"/>
      <c r="F395" s="303"/>
      <c r="G395" s="303"/>
      <c r="H395" s="171"/>
      <c r="I395" s="19"/>
      <c r="J395" s="16"/>
      <c r="K395" s="17"/>
    </row>
    <row r="396" spans="1:11" s="290" customFormat="1" ht="11.25" customHeight="1">
      <c r="A396" s="198"/>
      <c r="B396" s="204"/>
      <c r="C396" s="208"/>
      <c r="D396" s="192"/>
      <c r="E396" s="167"/>
      <c r="F396" s="168"/>
      <c r="G396" s="168"/>
      <c r="H396" s="170"/>
      <c r="I396" s="19"/>
      <c r="J396" s="16"/>
      <c r="K396" s="17"/>
    </row>
    <row r="397" spans="1:11" s="290" customFormat="1" ht="11.25" customHeight="1">
      <c r="A397" s="199"/>
      <c r="B397" s="205"/>
      <c r="C397" s="209"/>
      <c r="D397" s="197"/>
      <c r="E397" s="172"/>
      <c r="F397" s="173"/>
      <c r="G397" s="173"/>
      <c r="H397" s="171"/>
      <c r="I397" s="19"/>
      <c r="J397" s="16"/>
      <c r="K397" s="17"/>
    </row>
    <row r="398" spans="1:11" s="290" customFormat="1" ht="11.25" customHeight="1">
      <c r="A398" s="198"/>
      <c r="B398" s="196"/>
      <c r="C398" s="196"/>
      <c r="D398" s="192"/>
      <c r="E398" s="167"/>
      <c r="F398" s="168"/>
      <c r="G398" s="168"/>
      <c r="H398" s="170"/>
      <c r="I398" s="19"/>
      <c r="J398" s="16"/>
      <c r="K398" s="17"/>
    </row>
    <row r="399" spans="1:11" s="290" customFormat="1" ht="11.25" customHeight="1">
      <c r="A399" s="199"/>
      <c r="B399" s="197"/>
      <c r="C399" s="197"/>
      <c r="D399" s="197"/>
      <c r="E399" s="172"/>
      <c r="F399" s="173"/>
      <c r="G399" s="173"/>
      <c r="H399" s="171"/>
      <c r="I399" s="19"/>
      <c r="J399" s="16"/>
      <c r="K399" s="17"/>
    </row>
    <row r="400" spans="1:11" s="290" customFormat="1" ht="11.25" customHeight="1">
      <c r="A400" s="198"/>
      <c r="B400" s="196"/>
      <c r="C400" s="208"/>
      <c r="D400" s="192"/>
      <c r="E400" s="167"/>
      <c r="F400" s="168"/>
      <c r="G400" s="168"/>
      <c r="H400" s="170"/>
      <c r="I400" s="19"/>
      <c r="J400" s="16"/>
      <c r="K400" s="17"/>
    </row>
    <row r="401" spans="1:11" s="290" customFormat="1" ht="11.25" customHeight="1">
      <c r="A401" s="199"/>
      <c r="B401" s="197"/>
      <c r="C401" s="209"/>
      <c r="D401" s="197"/>
      <c r="E401" s="172"/>
      <c r="F401" s="173"/>
      <c r="G401" s="173"/>
      <c r="H401" s="171"/>
      <c r="I401" s="19"/>
      <c r="J401" s="16"/>
      <c r="K401" s="17"/>
    </row>
    <row r="402" spans="1:11" s="290" customFormat="1" ht="11.25" customHeight="1">
      <c r="A402" s="198"/>
      <c r="B402" s="196"/>
      <c r="C402" s="196"/>
      <c r="D402" s="192"/>
      <c r="E402" s="167"/>
      <c r="F402" s="168"/>
      <c r="G402" s="168"/>
      <c r="H402" s="170"/>
      <c r="I402" s="19"/>
      <c r="J402" s="16"/>
      <c r="K402" s="17"/>
    </row>
    <row r="403" spans="1:11" s="290" customFormat="1" ht="11.25" customHeight="1">
      <c r="A403" s="199"/>
      <c r="B403" s="197"/>
      <c r="C403" s="197"/>
      <c r="D403" s="197"/>
      <c r="E403" s="172"/>
      <c r="F403" s="173"/>
      <c r="G403" s="173"/>
      <c r="H403" s="171"/>
      <c r="I403" s="19"/>
      <c r="J403" s="16"/>
      <c r="K403" s="17"/>
    </row>
    <row r="404" spans="1:11" s="290" customFormat="1" ht="11.25" customHeight="1">
      <c r="A404" s="198"/>
      <c r="B404" s="204"/>
      <c r="C404" s="190"/>
      <c r="D404" s="192"/>
      <c r="E404" s="167"/>
      <c r="F404" s="168"/>
      <c r="G404" s="168"/>
      <c r="H404" s="170"/>
      <c r="I404" s="19"/>
      <c r="J404" s="16"/>
      <c r="K404" s="17"/>
    </row>
    <row r="405" spans="1:11" s="290" customFormat="1" ht="11.25" customHeight="1">
      <c r="A405" s="199"/>
      <c r="B405" s="205"/>
      <c r="C405" s="191"/>
      <c r="D405" s="197"/>
      <c r="E405" s="172"/>
      <c r="F405" s="173"/>
      <c r="G405" s="173"/>
      <c r="H405" s="171"/>
      <c r="I405" s="19"/>
      <c r="J405" s="16"/>
      <c r="K405" s="17"/>
    </row>
    <row r="406" spans="1:11" s="290" customFormat="1" ht="11.25" customHeight="1">
      <c r="A406" s="198"/>
      <c r="B406" s="204"/>
      <c r="C406" s="208"/>
      <c r="D406" s="192"/>
      <c r="E406" s="167"/>
      <c r="F406" s="168"/>
      <c r="G406" s="168"/>
      <c r="H406" s="170"/>
      <c r="I406" s="19"/>
      <c r="J406" s="16"/>
      <c r="K406" s="17"/>
    </row>
    <row r="407" spans="1:11" s="290" customFormat="1" ht="11.25" customHeight="1">
      <c r="A407" s="199"/>
      <c r="B407" s="205"/>
      <c r="C407" s="209"/>
      <c r="D407" s="197"/>
      <c r="E407" s="172"/>
      <c r="F407" s="173"/>
      <c r="G407" s="173"/>
      <c r="H407" s="171"/>
      <c r="I407" s="19"/>
      <c r="J407" s="16"/>
      <c r="K407" s="17"/>
    </row>
    <row r="408" spans="1:11" s="290" customFormat="1" ht="11.25" customHeight="1">
      <c r="A408" s="198"/>
      <c r="B408" s="204"/>
      <c r="C408" s="190"/>
      <c r="D408" s="192"/>
      <c r="E408" s="167"/>
      <c r="F408" s="168"/>
      <c r="G408" s="168"/>
      <c r="H408" s="170"/>
      <c r="I408" s="19"/>
      <c r="J408" s="16"/>
      <c r="K408" s="17"/>
    </row>
    <row r="409" spans="1:11" s="290" customFormat="1" ht="11.25" customHeight="1">
      <c r="A409" s="199"/>
      <c r="B409" s="205"/>
      <c r="C409" s="191"/>
      <c r="D409" s="197"/>
      <c r="E409" s="172"/>
      <c r="F409" s="173"/>
      <c r="G409" s="173"/>
      <c r="H409" s="171"/>
      <c r="I409" s="19"/>
      <c r="J409" s="16"/>
      <c r="K409" s="17"/>
    </row>
    <row r="410" spans="1:11" s="263" customFormat="1" ht="11.25" customHeight="1">
      <c r="A410" s="198"/>
      <c r="B410" s="204"/>
      <c r="C410" s="190"/>
      <c r="D410" s="192"/>
      <c r="E410" s="167"/>
      <c r="F410" s="168"/>
      <c r="G410" s="168"/>
      <c r="H410" s="170"/>
      <c r="I410" s="19"/>
      <c r="J410" s="16"/>
      <c r="K410" s="17"/>
    </row>
    <row r="411" spans="1:11" s="263" customFormat="1" ht="11.25" customHeight="1">
      <c r="A411" s="199"/>
      <c r="B411" s="205"/>
      <c r="C411" s="191"/>
      <c r="D411" s="197"/>
      <c r="E411" s="172"/>
      <c r="F411" s="173"/>
      <c r="G411" s="173"/>
      <c r="H411" s="171"/>
      <c r="I411" s="19"/>
      <c r="J411" s="16"/>
      <c r="K411" s="17"/>
    </row>
    <row r="412" spans="1:11" s="263" customFormat="1" ht="11.25" customHeight="1">
      <c r="A412" s="198"/>
      <c r="B412" s="204"/>
      <c r="C412" s="190"/>
      <c r="D412" s="190"/>
      <c r="E412" s="167"/>
      <c r="F412" s="168"/>
      <c r="G412" s="168"/>
      <c r="H412" s="170"/>
      <c r="I412" s="19"/>
      <c r="J412" s="16"/>
      <c r="K412" s="17"/>
    </row>
    <row r="413" spans="1:11" s="263" customFormat="1" ht="11.25" customHeight="1">
      <c r="A413" s="199"/>
      <c r="B413" s="205"/>
      <c r="C413" s="191"/>
      <c r="D413" s="191"/>
      <c r="E413" s="172"/>
      <c r="F413" s="173"/>
      <c r="G413" s="173"/>
      <c r="H413" s="171"/>
      <c r="I413" s="19"/>
      <c r="J413" s="16"/>
      <c r="K413" s="17"/>
    </row>
    <row r="414" spans="1:11" s="290" customFormat="1" ht="11.25" customHeight="1">
      <c r="A414" s="198"/>
      <c r="B414" s="204"/>
      <c r="C414" s="190"/>
      <c r="D414" s="190"/>
      <c r="E414" s="167"/>
      <c r="F414" s="168"/>
      <c r="G414" s="168"/>
      <c r="H414" s="170"/>
      <c r="I414" s="19"/>
      <c r="J414" s="16"/>
      <c r="K414" s="17"/>
    </row>
    <row r="415" spans="1:11" s="290" customFormat="1" ht="11.25" customHeight="1">
      <c r="A415" s="199"/>
      <c r="B415" s="205"/>
      <c r="C415" s="191"/>
      <c r="D415" s="191"/>
      <c r="E415" s="172"/>
      <c r="F415" s="173"/>
      <c r="G415" s="173"/>
      <c r="H415" s="171"/>
      <c r="I415" s="19"/>
      <c r="J415" s="16"/>
      <c r="K415" s="17"/>
    </row>
    <row r="416" spans="1:11" s="290" customFormat="1" ht="11.25" customHeight="1">
      <c r="A416" s="198"/>
      <c r="B416" s="204"/>
      <c r="C416" s="190"/>
      <c r="D416" s="190"/>
      <c r="E416" s="167"/>
      <c r="F416" s="168"/>
      <c r="G416" s="168"/>
      <c r="H416" s="170"/>
      <c r="I416" s="19"/>
      <c r="J416" s="16"/>
      <c r="K416" s="17"/>
    </row>
    <row r="417" spans="1:11" s="290" customFormat="1" ht="11.25" customHeight="1">
      <c r="A417" s="199"/>
      <c r="B417" s="205"/>
      <c r="C417" s="191"/>
      <c r="D417" s="191"/>
      <c r="E417" s="172"/>
      <c r="F417" s="173"/>
      <c r="G417" s="173"/>
      <c r="H417" s="171"/>
      <c r="I417" s="19"/>
      <c r="J417" s="16"/>
      <c r="K417" s="17"/>
    </row>
    <row r="418" spans="1:11" s="290" customFormat="1" ht="11.25" customHeight="1">
      <c r="A418" s="198"/>
      <c r="B418" s="204"/>
      <c r="C418" s="190"/>
      <c r="D418" s="190"/>
      <c r="E418" s="167"/>
      <c r="F418" s="168"/>
      <c r="G418" s="168"/>
      <c r="H418" s="170"/>
      <c r="I418" s="19"/>
      <c r="J418" s="16"/>
      <c r="K418" s="17"/>
    </row>
    <row r="419" spans="1:11" s="290" customFormat="1" ht="11.25" customHeight="1">
      <c r="A419" s="199"/>
      <c r="B419" s="205"/>
      <c r="C419" s="191"/>
      <c r="D419" s="191"/>
      <c r="E419" s="172"/>
      <c r="F419" s="173"/>
      <c r="G419" s="173"/>
      <c r="H419" s="171"/>
      <c r="I419" s="19"/>
      <c r="J419" s="16"/>
      <c r="K419" s="17"/>
    </row>
    <row r="420" spans="1:11" s="290" customFormat="1" ht="11.25" customHeight="1">
      <c r="A420" s="198"/>
      <c r="B420" s="196"/>
      <c r="C420" s="196"/>
      <c r="D420" s="192"/>
      <c r="E420" s="167"/>
      <c r="F420" s="168"/>
      <c r="G420" s="168"/>
      <c r="H420" s="170"/>
      <c r="I420" s="19"/>
      <c r="J420" s="16"/>
      <c r="K420" s="17"/>
    </row>
    <row r="421" spans="1:11" s="290" customFormat="1" ht="11.25" customHeight="1">
      <c r="A421" s="199"/>
      <c r="B421" s="197"/>
      <c r="C421" s="197"/>
      <c r="D421" s="197"/>
      <c r="E421" s="172"/>
      <c r="F421" s="173"/>
      <c r="G421" s="173"/>
      <c r="H421" s="171"/>
      <c r="I421" s="19"/>
      <c r="J421" s="16"/>
      <c r="K421" s="17"/>
    </row>
    <row r="422" spans="1:11" s="290" customFormat="1" ht="11.25" customHeight="1">
      <c r="A422" s="198"/>
      <c r="B422" s="204"/>
      <c r="C422" s="190"/>
      <c r="D422" s="190"/>
      <c r="E422" s="167"/>
      <c r="F422" s="168"/>
      <c r="G422" s="168"/>
      <c r="H422" s="170"/>
      <c r="I422" s="19"/>
      <c r="J422" s="16"/>
      <c r="K422" s="17"/>
    </row>
    <row r="423" spans="1:11" s="290" customFormat="1" ht="11.25" customHeight="1">
      <c r="A423" s="199"/>
      <c r="B423" s="205"/>
      <c r="C423" s="191"/>
      <c r="D423" s="191"/>
      <c r="E423" s="172"/>
      <c r="F423" s="173"/>
      <c r="G423" s="173"/>
      <c r="H423" s="171"/>
      <c r="I423" s="19"/>
      <c r="J423" s="16"/>
      <c r="K423" s="17"/>
    </row>
    <row r="424" spans="1:11" s="290" customFormat="1" ht="11.25" customHeight="1">
      <c r="A424" s="198"/>
      <c r="B424" s="204"/>
      <c r="C424" s="190"/>
      <c r="D424" s="190"/>
      <c r="E424" s="167"/>
      <c r="F424" s="168"/>
      <c r="G424" s="168"/>
      <c r="H424" s="170"/>
      <c r="I424" s="19"/>
      <c r="J424" s="16"/>
      <c r="K424" s="17"/>
    </row>
    <row r="425" spans="1:11" s="290" customFormat="1" ht="11.25" customHeight="1">
      <c r="A425" s="199"/>
      <c r="B425" s="205"/>
      <c r="C425" s="191"/>
      <c r="D425" s="191"/>
      <c r="E425" s="172"/>
      <c r="F425" s="173"/>
      <c r="G425" s="173"/>
      <c r="H425" s="171"/>
      <c r="I425" s="19"/>
      <c r="J425" s="16"/>
      <c r="K425" s="17"/>
    </row>
    <row r="426" spans="1:11" s="290" customFormat="1" ht="11.25" customHeight="1">
      <c r="A426" s="198"/>
      <c r="B426" s="204"/>
      <c r="C426" s="190"/>
      <c r="D426" s="190"/>
      <c r="E426" s="167"/>
      <c r="F426" s="168"/>
      <c r="G426" s="168"/>
      <c r="H426" s="170"/>
      <c r="I426" s="19"/>
      <c r="J426" s="16"/>
      <c r="K426" s="17"/>
    </row>
    <row r="427" spans="1:11" s="290" customFormat="1" ht="11.25" customHeight="1">
      <c r="A427" s="199"/>
      <c r="B427" s="205"/>
      <c r="C427" s="191"/>
      <c r="D427" s="191"/>
      <c r="E427" s="172"/>
      <c r="F427" s="173"/>
      <c r="G427" s="173"/>
      <c r="H427" s="171"/>
      <c r="I427" s="19"/>
      <c r="J427" s="16"/>
      <c r="K427" s="17"/>
    </row>
    <row r="428" spans="1:11" s="290" customFormat="1" ht="11.25" customHeight="1">
      <c r="A428" s="198"/>
      <c r="B428" s="204"/>
      <c r="C428" s="190"/>
      <c r="D428" s="190"/>
      <c r="E428" s="167"/>
      <c r="F428" s="168"/>
      <c r="G428" s="168"/>
      <c r="H428" s="170"/>
      <c r="I428" s="19"/>
      <c r="J428" s="16"/>
      <c r="K428" s="17"/>
    </row>
    <row r="429" spans="1:11" s="290" customFormat="1" ht="11.25" customHeight="1">
      <c r="A429" s="199"/>
      <c r="B429" s="205"/>
      <c r="C429" s="191"/>
      <c r="D429" s="191"/>
      <c r="E429" s="172"/>
      <c r="F429" s="173"/>
      <c r="G429" s="173"/>
      <c r="H429" s="171"/>
      <c r="I429" s="19"/>
      <c r="J429" s="16"/>
      <c r="K429" s="17"/>
    </row>
    <row r="430" spans="1:11" s="290" customFormat="1" ht="11.25" customHeight="1">
      <c r="A430" s="198"/>
      <c r="B430" s="204"/>
      <c r="C430" s="190"/>
      <c r="D430" s="190"/>
      <c r="E430" s="167"/>
      <c r="F430" s="168"/>
      <c r="G430" s="168"/>
      <c r="H430" s="170"/>
      <c r="I430" s="19"/>
      <c r="J430" s="16"/>
      <c r="K430" s="17"/>
    </row>
    <row r="431" spans="1:11" s="290" customFormat="1" ht="11.25" customHeight="1">
      <c r="A431" s="199"/>
      <c r="B431" s="205"/>
      <c r="C431" s="191"/>
      <c r="D431" s="191"/>
      <c r="E431" s="172"/>
      <c r="F431" s="173"/>
      <c r="G431" s="173"/>
      <c r="H431" s="171"/>
      <c r="I431" s="19"/>
      <c r="J431" s="16"/>
      <c r="K431" s="17"/>
    </row>
    <row r="432" spans="1:11" s="290" customFormat="1" ht="11.25" customHeight="1">
      <c r="A432" s="198"/>
      <c r="B432" s="204"/>
      <c r="C432" s="190"/>
      <c r="D432" s="190"/>
      <c r="E432" s="167"/>
      <c r="F432" s="168"/>
      <c r="G432" s="168"/>
      <c r="H432" s="170"/>
      <c r="I432" s="19"/>
      <c r="J432" s="16"/>
      <c r="K432" s="17"/>
    </row>
    <row r="433" spans="1:11" s="290" customFormat="1" ht="11.25" customHeight="1">
      <c r="A433" s="199"/>
      <c r="B433" s="205"/>
      <c r="C433" s="191"/>
      <c r="D433" s="191"/>
      <c r="E433" s="172"/>
      <c r="F433" s="173"/>
      <c r="G433" s="173"/>
      <c r="H433" s="171"/>
      <c r="I433" s="19"/>
      <c r="J433" s="16"/>
      <c r="K433" s="17"/>
    </row>
    <row r="434" spans="1:11" s="290" customFormat="1" ht="11.25" customHeight="1">
      <c r="A434" s="198"/>
      <c r="B434" s="204"/>
      <c r="C434" s="190"/>
      <c r="D434" s="190"/>
      <c r="E434" s="167"/>
      <c r="F434" s="168"/>
      <c r="G434" s="168"/>
      <c r="H434" s="170"/>
      <c r="I434" s="19"/>
      <c r="J434" s="16"/>
      <c r="K434" s="17"/>
    </row>
    <row r="435" spans="1:11" s="290" customFormat="1" ht="11.25" customHeight="1">
      <c r="A435" s="199"/>
      <c r="B435" s="205"/>
      <c r="C435" s="191"/>
      <c r="D435" s="191"/>
      <c r="E435" s="172"/>
      <c r="F435" s="173"/>
      <c r="G435" s="173"/>
      <c r="H435" s="171"/>
      <c r="I435" s="19"/>
      <c r="J435" s="16"/>
      <c r="K435" s="17"/>
    </row>
    <row r="436" spans="1:11" s="290" customFormat="1" ht="11.25" customHeight="1">
      <c r="A436" s="198"/>
      <c r="B436" s="204"/>
      <c r="C436" s="190"/>
      <c r="D436" s="190"/>
      <c r="E436" s="167"/>
      <c r="F436" s="168"/>
      <c r="G436" s="168"/>
      <c r="H436" s="170"/>
      <c r="I436" s="19"/>
      <c r="J436" s="16"/>
      <c r="K436" s="17"/>
    </row>
    <row r="437" spans="1:11" s="290" customFormat="1" ht="11.25" customHeight="1">
      <c r="A437" s="199"/>
      <c r="B437" s="205"/>
      <c r="C437" s="191"/>
      <c r="D437" s="191"/>
      <c r="E437" s="172"/>
      <c r="F437" s="173"/>
      <c r="G437" s="173"/>
      <c r="H437" s="171"/>
      <c r="I437" s="19"/>
      <c r="J437" s="16"/>
      <c r="K437" s="17"/>
    </row>
    <row r="438" spans="1:11" s="263" customFormat="1" ht="11.25" customHeight="1">
      <c r="A438" s="198"/>
      <c r="B438" s="204"/>
      <c r="C438" s="190"/>
      <c r="D438" s="190"/>
      <c r="E438" s="167"/>
      <c r="F438" s="168"/>
      <c r="G438" s="168"/>
      <c r="H438" s="170"/>
      <c r="I438" s="19"/>
      <c r="J438" s="16"/>
      <c r="K438" s="17"/>
    </row>
    <row r="439" spans="1:11" s="263" customFormat="1" ht="11.25" customHeight="1">
      <c r="A439" s="199"/>
      <c r="B439" s="205"/>
      <c r="C439" s="191"/>
      <c r="D439" s="191"/>
      <c r="E439" s="172"/>
      <c r="F439" s="173"/>
      <c r="G439" s="173"/>
      <c r="H439" s="171"/>
      <c r="I439" s="19"/>
      <c r="J439" s="16"/>
      <c r="K439" s="17"/>
    </row>
    <row r="440" spans="1:11" s="263" customFormat="1" ht="11.25" customHeight="1">
      <c r="A440" s="198"/>
      <c r="B440" s="204"/>
      <c r="C440" s="190"/>
      <c r="D440" s="190"/>
      <c r="E440" s="167"/>
      <c r="F440" s="168"/>
      <c r="G440" s="168"/>
      <c r="H440" s="170"/>
      <c r="I440" s="19"/>
      <c r="J440" s="16"/>
      <c r="K440" s="17"/>
    </row>
    <row r="441" spans="1:11" s="263" customFormat="1" ht="11.25" customHeight="1">
      <c r="A441" s="199"/>
      <c r="B441" s="205"/>
      <c r="C441" s="191"/>
      <c r="D441" s="191"/>
      <c r="E441" s="172"/>
      <c r="F441" s="173"/>
      <c r="G441" s="173"/>
      <c r="H441" s="171"/>
      <c r="I441" s="19"/>
      <c r="J441" s="16"/>
      <c r="K441" s="17"/>
    </row>
    <row r="442" spans="1:11" s="263" customFormat="1" ht="11.25" customHeight="1">
      <c r="A442" s="198"/>
      <c r="B442" s="204"/>
      <c r="C442" s="190"/>
      <c r="D442" s="190"/>
      <c r="E442" s="167"/>
      <c r="F442" s="168"/>
      <c r="G442" s="168"/>
      <c r="H442" s="170"/>
      <c r="I442" s="19"/>
      <c r="J442" s="16"/>
      <c r="K442" s="17"/>
    </row>
    <row r="443" spans="1:11" s="263" customFormat="1" ht="11.25" customHeight="1">
      <c r="A443" s="199"/>
      <c r="B443" s="205"/>
      <c r="C443" s="191"/>
      <c r="D443" s="191"/>
      <c r="E443" s="172"/>
      <c r="F443" s="173"/>
      <c r="G443" s="173"/>
      <c r="H443" s="171"/>
      <c r="I443" s="19"/>
      <c r="J443" s="16"/>
      <c r="K443" s="17"/>
    </row>
    <row r="444" spans="1:11" s="263" customFormat="1" ht="11.25" customHeight="1">
      <c r="A444" s="198"/>
      <c r="B444" s="204"/>
      <c r="C444" s="190"/>
      <c r="D444" s="190"/>
      <c r="E444" s="167"/>
      <c r="F444" s="168"/>
      <c r="G444" s="168"/>
      <c r="H444" s="170"/>
      <c r="I444" s="19"/>
      <c r="J444" s="16"/>
      <c r="K444" s="17"/>
    </row>
    <row r="445" spans="1:11" s="263" customFormat="1" ht="11.25" customHeight="1">
      <c r="A445" s="199"/>
      <c r="B445" s="205"/>
      <c r="C445" s="191"/>
      <c r="D445" s="191"/>
      <c r="E445" s="172"/>
      <c r="F445" s="173"/>
      <c r="G445" s="173"/>
      <c r="H445" s="171"/>
      <c r="I445" s="19"/>
      <c r="J445" s="16"/>
      <c r="K445" s="17"/>
    </row>
    <row r="446" spans="1:11" s="263" customFormat="1" ht="11.25" customHeight="1">
      <c r="A446" s="198"/>
      <c r="B446" s="204"/>
      <c r="C446" s="190"/>
      <c r="D446" s="190"/>
      <c r="E446" s="167"/>
      <c r="F446" s="168"/>
      <c r="G446" s="168"/>
      <c r="H446" s="170"/>
      <c r="I446" s="19"/>
      <c r="J446" s="16"/>
      <c r="K446" s="17"/>
    </row>
    <row r="447" spans="1:11" s="263" customFormat="1" ht="11.25" customHeight="1">
      <c r="A447" s="199"/>
      <c r="B447" s="205"/>
      <c r="C447" s="191"/>
      <c r="D447" s="191"/>
      <c r="E447" s="172"/>
      <c r="F447" s="173"/>
      <c r="G447" s="173"/>
      <c r="H447" s="171"/>
      <c r="I447" s="19"/>
      <c r="J447" s="16"/>
      <c r="K447" s="17"/>
    </row>
    <row r="448" spans="1:11" s="263" customFormat="1" ht="11.25" customHeight="1">
      <c r="A448" s="198"/>
      <c r="B448" s="204"/>
      <c r="C448" s="190"/>
      <c r="D448" s="190"/>
      <c r="E448" s="167"/>
      <c r="F448" s="168"/>
      <c r="G448" s="168"/>
      <c r="H448" s="170"/>
      <c r="I448" s="19"/>
      <c r="J448" s="16"/>
      <c r="K448" s="17"/>
    </row>
    <row r="449" spans="1:13" s="263" customFormat="1" ht="11.25" customHeight="1">
      <c r="A449" s="199"/>
      <c r="B449" s="205"/>
      <c r="C449" s="191"/>
      <c r="D449" s="191"/>
      <c r="E449" s="172"/>
      <c r="F449" s="173"/>
      <c r="G449" s="173"/>
      <c r="H449" s="171"/>
      <c r="I449" s="19"/>
      <c r="J449" s="16"/>
      <c r="K449" s="17"/>
    </row>
    <row r="450" spans="1:13" s="263" customFormat="1" ht="11.25" customHeight="1">
      <c r="A450" s="198"/>
      <c r="B450" s="204"/>
      <c r="C450" s="190"/>
      <c r="D450" s="190"/>
      <c r="E450" s="167"/>
      <c r="F450" s="168"/>
      <c r="G450" s="168"/>
      <c r="H450" s="170"/>
      <c r="I450" s="19"/>
      <c r="J450" s="16"/>
      <c r="K450" s="17"/>
    </row>
    <row r="451" spans="1:13" s="263" customFormat="1" ht="11.25" customHeight="1">
      <c r="A451" s="199"/>
      <c r="B451" s="205"/>
      <c r="C451" s="191"/>
      <c r="D451" s="191"/>
      <c r="E451" s="172"/>
      <c r="F451" s="173"/>
      <c r="G451" s="173"/>
      <c r="H451" s="171"/>
      <c r="I451" s="19"/>
      <c r="J451" s="16"/>
      <c r="K451" s="17"/>
    </row>
    <row r="452" spans="1:13" s="263" customFormat="1" ht="11.25" customHeight="1">
      <c r="A452" s="198"/>
      <c r="B452" s="204"/>
      <c r="C452" s="190"/>
      <c r="D452" s="190"/>
      <c r="E452" s="167"/>
      <c r="F452" s="168"/>
      <c r="G452" s="168"/>
      <c r="H452" s="170"/>
      <c r="I452" s="19"/>
      <c r="J452" s="16"/>
      <c r="K452" s="17"/>
    </row>
    <row r="453" spans="1:13" s="263" customFormat="1" ht="11.25" customHeight="1">
      <c r="A453" s="199"/>
      <c r="B453" s="205"/>
      <c r="C453" s="191"/>
      <c r="D453" s="191"/>
      <c r="E453" s="172"/>
      <c r="F453" s="173"/>
      <c r="G453" s="173"/>
      <c r="H453" s="171"/>
      <c r="I453" s="19"/>
      <c r="J453" s="16"/>
      <c r="K453" s="17"/>
    </row>
    <row r="454" spans="1:13" s="263" customFormat="1" ht="11.25" customHeight="1">
      <c r="A454" s="192"/>
      <c r="B454" s="204" t="s">
        <v>236</v>
      </c>
      <c r="C454" s="192"/>
      <c r="D454" s="192"/>
      <c r="E454" s="167"/>
      <c r="F454" s="168"/>
      <c r="G454" s="206">
        <f>SUM(G386,G388,G390,G392,G394)</f>
        <v>0</v>
      </c>
      <c r="H454" s="170"/>
      <c r="I454" s="136"/>
      <c r="J454" s="16"/>
      <c r="K454" s="20"/>
    </row>
    <row r="455" spans="1:13" s="263" customFormat="1" ht="11.25" customHeight="1">
      <c r="A455" s="193"/>
      <c r="B455" s="205"/>
      <c r="C455" s="193"/>
      <c r="D455" s="193"/>
      <c r="E455" s="172"/>
      <c r="F455" s="173"/>
      <c r="G455" s="303"/>
      <c r="H455" s="171"/>
      <c r="I455" s="21"/>
      <c r="J455" s="172"/>
      <c r="K455" s="169"/>
      <c r="M455" s="330"/>
    </row>
    <row r="456" spans="1:13" s="290" customFormat="1" ht="23.15" customHeight="1">
      <c r="A456" s="203"/>
      <c r="B456" s="331"/>
      <c r="C456" s="331"/>
      <c r="D456" s="331"/>
      <c r="E456" s="331"/>
      <c r="F456" s="332"/>
      <c r="G456" s="332"/>
      <c r="H456" s="332"/>
      <c r="I456" s="19"/>
      <c r="J456" s="19"/>
      <c r="K456" s="143"/>
    </row>
    <row r="457" spans="1:13" s="290" customFormat="1" ht="23.15" customHeight="1">
      <c r="A457" s="10" t="s">
        <v>18</v>
      </c>
      <c r="B457" s="10" t="s">
        <v>24</v>
      </c>
      <c r="C457" s="10" t="s">
        <v>25</v>
      </c>
      <c r="D457" s="11" t="s">
        <v>26</v>
      </c>
      <c r="E457" s="10" t="s">
        <v>23</v>
      </c>
      <c r="F457" s="12" t="s">
        <v>20</v>
      </c>
      <c r="G457" s="12" t="s">
        <v>27</v>
      </c>
      <c r="H457" s="11" t="s">
        <v>28</v>
      </c>
      <c r="I457" s="13"/>
      <c r="J457" s="10" t="s">
        <v>173</v>
      </c>
      <c r="K457" s="12" t="s">
        <v>174</v>
      </c>
    </row>
    <row r="458" spans="1:13" s="290" customFormat="1" ht="11.25" customHeight="1">
      <c r="A458" s="216" t="s">
        <v>238</v>
      </c>
      <c r="B458" s="204" t="s">
        <v>213</v>
      </c>
      <c r="C458" s="208"/>
      <c r="D458" s="192"/>
      <c r="E458" s="167"/>
      <c r="F458" s="168"/>
      <c r="G458" s="168"/>
      <c r="H458" s="170"/>
      <c r="I458" s="19"/>
      <c r="J458" s="16"/>
      <c r="K458" s="17"/>
    </row>
    <row r="459" spans="1:13" s="290" customFormat="1" ht="11.25" customHeight="1">
      <c r="A459" s="193">
        <v>4</v>
      </c>
      <c r="B459" s="205"/>
      <c r="C459" s="209"/>
      <c r="D459" s="197"/>
      <c r="E459" s="172"/>
      <c r="F459" s="173"/>
      <c r="G459" s="173"/>
      <c r="H459" s="171"/>
      <c r="I459" s="19"/>
      <c r="J459" s="16"/>
      <c r="K459" s="17"/>
    </row>
    <row r="460" spans="1:13" s="290" customFormat="1" ht="11.25" customHeight="1">
      <c r="A460" s="198"/>
      <c r="B460" s="204" t="s">
        <v>206</v>
      </c>
      <c r="C460" s="196"/>
      <c r="D460" s="192"/>
      <c r="E460" s="167"/>
      <c r="F460" s="168"/>
      <c r="G460" s="168"/>
      <c r="H460" s="170"/>
      <c r="I460" s="19"/>
      <c r="J460" s="16"/>
      <c r="K460" s="17"/>
    </row>
    <row r="461" spans="1:13" s="290" customFormat="1" ht="11.25" customHeight="1">
      <c r="A461" s="199"/>
      <c r="B461" s="205"/>
      <c r="C461" s="197"/>
      <c r="D461" s="197"/>
      <c r="E461" s="172"/>
      <c r="F461" s="173"/>
      <c r="G461" s="173"/>
      <c r="H461" s="171"/>
      <c r="I461" s="19"/>
      <c r="J461" s="16"/>
      <c r="K461" s="17"/>
    </row>
    <row r="462" spans="1:13" s="290" customFormat="1" ht="11.25" customHeight="1">
      <c r="A462" s="198"/>
      <c r="B462" s="196" t="s">
        <v>214</v>
      </c>
      <c r="C462" s="208" t="s">
        <v>215</v>
      </c>
      <c r="D462" s="190" t="s">
        <v>199</v>
      </c>
      <c r="E462" s="198">
        <v>9.4</v>
      </c>
      <c r="F462" s="212"/>
      <c r="G462" s="202"/>
      <c r="H462" s="170"/>
      <c r="I462" s="19"/>
      <c r="J462" s="16"/>
      <c r="K462" s="17"/>
    </row>
    <row r="463" spans="1:13" s="290" customFormat="1" ht="11.25" customHeight="1">
      <c r="A463" s="199"/>
      <c r="B463" s="197"/>
      <c r="C463" s="209"/>
      <c r="D463" s="191"/>
      <c r="E463" s="303"/>
      <c r="F463" s="303"/>
      <c r="G463" s="303"/>
      <c r="H463" s="171"/>
      <c r="I463" s="19"/>
      <c r="J463" s="16"/>
      <c r="K463" s="17"/>
    </row>
    <row r="464" spans="1:13" s="290" customFormat="1" ht="11.25" customHeight="1">
      <c r="A464" s="198"/>
      <c r="B464" s="196" t="s">
        <v>214</v>
      </c>
      <c r="C464" s="208" t="s">
        <v>255</v>
      </c>
      <c r="D464" s="190" t="s">
        <v>216</v>
      </c>
      <c r="E464" s="198">
        <v>13.3</v>
      </c>
      <c r="F464" s="212"/>
      <c r="G464" s="202"/>
      <c r="H464" s="170"/>
      <c r="I464" s="19"/>
      <c r="J464" s="16"/>
      <c r="K464" s="17"/>
    </row>
    <row r="465" spans="1:11" s="290" customFormat="1" ht="11.25" customHeight="1">
      <c r="A465" s="199"/>
      <c r="B465" s="197"/>
      <c r="C465" s="209"/>
      <c r="D465" s="191"/>
      <c r="E465" s="303"/>
      <c r="F465" s="303"/>
      <c r="G465" s="303"/>
      <c r="H465" s="171"/>
      <c r="I465" s="19"/>
      <c r="J465" s="16"/>
      <c r="K465" s="17"/>
    </row>
    <row r="466" spans="1:11" s="290" customFormat="1" ht="11.25" customHeight="1">
      <c r="A466" s="198"/>
      <c r="B466" s="196" t="s">
        <v>217</v>
      </c>
      <c r="C466" s="196" t="s">
        <v>218</v>
      </c>
      <c r="D466" s="190" t="s">
        <v>219</v>
      </c>
      <c r="E466" s="198">
        <v>9.4</v>
      </c>
      <c r="F466" s="212"/>
      <c r="G466" s="202"/>
      <c r="H466" s="170"/>
      <c r="I466" s="19"/>
      <c r="J466" s="16"/>
      <c r="K466" s="17"/>
    </row>
    <row r="467" spans="1:11" s="290" customFormat="1" ht="11.25" customHeight="1">
      <c r="A467" s="199"/>
      <c r="B467" s="197"/>
      <c r="C467" s="197"/>
      <c r="D467" s="191"/>
      <c r="E467" s="303"/>
      <c r="F467" s="303"/>
      <c r="G467" s="303"/>
      <c r="H467" s="171"/>
      <c r="I467" s="19"/>
      <c r="J467" s="16"/>
      <c r="K467" s="17"/>
    </row>
    <row r="468" spans="1:11" s="290" customFormat="1" ht="11.25" customHeight="1">
      <c r="A468" s="198"/>
      <c r="B468" s="196" t="s">
        <v>217</v>
      </c>
      <c r="C468" s="208" t="s">
        <v>256</v>
      </c>
      <c r="D468" s="190" t="s">
        <v>219</v>
      </c>
      <c r="E468" s="198">
        <v>13.3</v>
      </c>
      <c r="F468" s="212"/>
      <c r="G468" s="202"/>
      <c r="H468" s="170"/>
      <c r="I468" s="19"/>
      <c r="J468" s="16"/>
      <c r="K468" s="17"/>
    </row>
    <row r="469" spans="1:11" s="290" customFormat="1" ht="11.25" customHeight="1">
      <c r="A469" s="199"/>
      <c r="B469" s="197"/>
      <c r="C469" s="209"/>
      <c r="D469" s="191"/>
      <c r="E469" s="303"/>
      <c r="F469" s="303"/>
      <c r="G469" s="303"/>
      <c r="H469" s="171"/>
      <c r="I469" s="19"/>
      <c r="J469" s="16"/>
      <c r="K469" s="17"/>
    </row>
    <row r="470" spans="1:11" s="290" customFormat="1" ht="11.25" customHeight="1">
      <c r="A470" s="198"/>
      <c r="B470" s="204" t="s">
        <v>220</v>
      </c>
      <c r="C470" s="196"/>
      <c r="D470" s="190" t="s">
        <v>221</v>
      </c>
      <c r="E470" s="215">
        <v>2</v>
      </c>
      <c r="F470" s="212"/>
      <c r="G470" s="202"/>
      <c r="H470" s="170"/>
      <c r="I470" s="19"/>
      <c r="J470" s="16"/>
      <c r="K470" s="17"/>
    </row>
    <row r="471" spans="1:11" s="290" customFormat="1" ht="11.25" customHeight="1">
      <c r="A471" s="199"/>
      <c r="B471" s="205"/>
      <c r="C471" s="197"/>
      <c r="D471" s="191"/>
      <c r="E471" s="303"/>
      <c r="F471" s="303"/>
      <c r="G471" s="303"/>
      <c r="H471" s="171"/>
      <c r="I471" s="19"/>
      <c r="J471" s="16"/>
      <c r="K471" s="17"/>
    </row>
    <row r="472" spans="1:11" s="290" customFormat="1" ht="11.25" customHeight="1">
      <c r="A472" s="198"/>
      <c r="B472" s="196" t="s">
        <v>222</v>
      </c>
      <c r="C472" s="196" t="s">
        <v>223</v>
      </c>
      <c r="D472" s="190" t="s">
        <v>224</v>
      </c>
      <c r="E472" s="198">
        <v>9.4</v>
      </c>
      <c r="F472" s="212"/>
      <c r="G472" s="202"/>
      <c r="H472" s="170"/>
      <c r="I472" s="19"/>
      <c r="J472" s="16"/>
      <c r="K472" s="17"/>
    </row>
    <row r="473" spans="1:11" s="290" customFormat="1" ht="11.25" customHeight="1">
      <c r="A473" s="199"/>
      <c r="B473" s="197"/>
      <c r="C473" s="197"/>
      <c r="D473" s="191"/>
      <c r="E473" s="303"/>
      <c r="F473" s="303"/>
      <c r="G473" s="303"/>
      <c r="H473" s="171"/>
      <c r="I473" s="19"/>
      <c r="J473" s="16"/>
      <c r="K473" s="17"/>
    </row>
    <row r="474" spans="1:11" s="290" customFormat="1" ht="11.25" customHeight="1">
      <c r="A474" s="198"/>
      <c r="B474" s="196" t="s">
        <v>222</v>
      </c>
      <c r="C474" s="208" t="s">
        <v>225</v>
      </c>
      <c r="D474" s="190" t="s">
        <v>224</v>
      </c>
      <c r="E474" s="198">
        <v>13.3</v>
      </c>
      <c r="F474" s="212"/>
      <c r="G474" s="202"/>
      <c r="H474" s="170"/>
      <c r="I474" s="19"/>
      <c r="J474" s="16"/>
      <c r="K474" s="17"/>
    </row>
    <row r="475" spans="1:11" s="290" customFormat="1" ht="11.25" customHeight="1">
      <c r="A475" s="199"/>
      <c r="B475" s="197"/>
      <c r="C475" s="209"/>
      <c r="D475" s="191"/>
      <c r="E475" s="303"/>
      <c r="F475" s="303"/>
      <c r="G475" s="303"/>
      <c r="H475" s="171"/>
      <c r="I475" s="19"/>
      <c r="J475" s="16"/>
      <c r="K475" s="17"/>
    </row>
    <row r="476" spans="1:11" s="290" customFormat="1" ht="11.25" customHeight="1">
      <c r="A476" s="198"/>
      <c r="B476" s="196"/>
      <c r="C476" s="196"/>
      <c r="D476" s="190"/>
      <c r="E476" s="167"/>
      <c r="F476" s="168"/>
      <c r="G476" s="168"/>
      <c r="H476" s="170"/>
      <c r="I476" s="19"/>
      <c r="J476" s="16"/>
      <c r="K476" s="17"/>
    </row>
    <row r="477" spans="1:11" s="290" customFormat="1" ht="11.25" customHeight="1">
      <c r="A477" s="199"/>
      <c r="B477" s="197"/>
      <c r="C477" s="197"/>
      <c r="D477" s="191"/>
      <c r="E477" s="172"/>
      <c r="F477" s="173"/>
      <c r="G477" s="173"/>
      <c r="H477" s="171"/>
      <c r="I477" s="19"/>
      <c r="J477" s="16"/>
      <c r="K477" s="17"/>
    </row>
    <row r="478" spans="1:11" s="290" customFormat="1" ht="11.25" customHeight="1">
      <c r="A478" s="198"/>
      <c r="B478" s="196"/>
      <c r="C478" s="208"/>
      <c r="D478" s="190"/>
      <c r="E478" s="167"/>
      <c r="F478" s="168"/>
      <c r="G478" s="168"/>
      <c r="H478" s="170"/>
      <c r="I478" s="19"/>
      <c r="J478" s="16"/>
      <c r="K478" s="17"/>
    </row>
    <row r="479" spans="1:11" s="290" customFormat="1" ht="11.25" customHeight="1">
      <c r="A479" s="199"/>
      <c r="B479" s="197"/>
      <c r="C479" s="209"/>
      <c r="D479" s="191"/>
      <c r="E479" s="172"/>
      <c r="F479" s="173"/>
      <c r="G479" s="173"/>
      <c r="H479" s="171"/>
      <c r="I479" s="19"/>
      <c r="J479" s="16"/>
      <c r="K479" s="17"/>
    </row>
    <row r="480" spans="1:11" s="290" customFormat="1" ht="11.25" customHeight="1">
      <c r="A480" s="198"/>
      <c r="B480" s="204"/>
      <c r="C480" s="190"/>
      <c r="D480" s="192"/>
      <c r="E480" s="167"/>
      <c r="F480" s="168"/>
      <c r="G480" s="168"/>
      <c r="H480" s="170"/>
      <c r="I480" s="19"/>
      <c r="J480" s="16"/>
      <c r="K480" s="17"/>
    </row>
    <row r="481" spans="1:11" s="290" customFormat="1" ht="11.25" customHeight="1">
      <c r="A481" s="199"/>
      <c r="B481" s="205"/>
      <c r="C481" s="191"/>
      <c r="D481" s="197"/>
      <c r="E481" s="172"/>
      <c r="F481" s="173"/>
      <c r="G481" s="173"/>
      <c r="H481" s="171"/>
      <c r="I481" s="19"/>
      <c r="J481" s="16"/>
      <c r="K481" s="17"/>
    </row>
    <row r="482" spans="1:11" s="290" customFormat="1" ht="11.25" customHeight="1">
      <c r="A482" s="198"/>
      <c r="B482" s="204"/>
      <c r="C482" s="208"/>
      <c r="D482" s="192"/>
      <c r="E482" s="167"/>
      <c r="F482" s="168"/>
      <c r="G482" s="168"/>
      <c r="H482" s="170"/>
      <c r="I482" s="19"/>
      <c r="J482" s="16"/>
      <c r="K482" s="17"/>
    </row>
    <row r="483" spans="1:11" s="290" customFormat="1" ht="11.25" customHeight="1">
      <c r="A483" s="199"/>
      <c r="B483" s="205"/>
      <c r="C483" s="209"/>
      <c r="D483" s="197"/>
      <c r="E483" s="172"/>
      <c r="F483" s="173"/>
      <c r="G483" s="173"/>
      <c r="H483" s="171"/>
      <c r="I483" s="19"/>
      <c r="J483" s="16"/>
      <c r="K483" s="17"/>
    </row>
    <row r="484" spans="1:11" s="290" customFormat="1" ht="11.25" customHeight="1">
      <c r="A484" s="198"/>
      <c r="B484" s="204"/>
      <c r="C484" s="190"/>
      <c r="D484" s="192"/>
      <c r="E484" s="167"/>
      <c r="F484" s="168"/>
      <c r="G484" s="168"/>
      <c r="H484" s="170"/>
      <c r="I484" s="19"/>
      <c r="J484" s="16"/>
      <c r="K484" s="17"/>
    </row>
    <row r="485" spans="1:11" s="290" customFormat="1" ht="11.25" customHeight="1">
      <c r="A485" s="199"/>
      <c r="B485" s="205"/>
      <c r="C485" s="191"/>
      <c r="D485" s="197"/>
      <c r="E485" s="172"/>
      <c r="F485" s="173"/>
      <c r="G485" s="173"/>
      <c r="H485" s="171"/>
      <c r="I485" s="19"/>
      <c r="J485" s="16"/>
      <c r="K485" s="17"/>
    </row>
    <row r="486" spans="1:11" s="263" customFormat="1" ht="11.25" customHeight="1">
      <c r="A486" s="198"/>
      <c r="B486" s="204"/>
      <c r="C486" s="190"/>
      <c r="D486" s="192"/>
      <c r="E486" s="167"/>
      <c r="F486" s="168"/>
      <c r="G486" s="168"/>
      <c r="H486" s="170"/>
      <c r="I486" s="19"/>
      <c r="J486" s="16"/>
      <c r="K486" s="17"/>
    </row>
    <row r="487" spans="1:11" s="263" customFormat="1" ht="11.25" customHeight="1">
      <c r="A487" s="199"/>
      <c r="B487" s="205"/>
      <c r="C487" s="191"/>
      <c r="D487" s="197"/>
      <c r="E487" s="172"/>
      <c r="F487" s="173"/>
      <c r="G487" s="173"/>
      <c r="H487" s="171"/>
      <c r="I487" s="19"/>
      <c r="J487" s="16"/>
      <c r="K487" s="17"/>
    </row>
    <row r="488" spans="1:11" s="263" customFormat="1" ht="11.25" customHeight="1">
      <c r="A488" s="198"/>
      <c r="B488" s="204"/>
      <c r="C488" s="190"/>
      <c r="D488" s="190"/>
      <c r="E488" s="167"/>
      <c r="F488" s="168"/>
      <c r="G488" s="168"/>
      <c r="H488" s="170"/>
      <c r="I488" s="19"/>
      <c r="J488" s="16"/>
      <c r="K488" s="17"/>
    </row>
    <row r="489" spans="1:11" s="263" customFormat="1" ht="11.25" customHeight="1">
      <c r="A489" s="199"/>
      <c r="B489" s="205"/>
      <c r="C489" s="191"/>
      <c r="D489" s="191"/>
      <c r="E489" s="172"/>
      <c r="F489" s="173"/>
      <c r="G489" s="173"/>
      <c r="H489" s="171"/>
      <c r="I489" s="19"/>
      <c r="J489" s="16"/>
      <c r="K489" s="17"/>
    </row>
    <row r="490" spans="1:11" s="290" customFormat="1" ht="11.25" customHeight="1">
      <c r="A490" s="198"/>
      <c r="B490" s="204"/>
      <c r="C490" s="190"/>
      <c r="D490" s="190"/>
      <c r="E490" s="167"/>
      <c r="F490" s="168"/>
      <c r="G490" s="168"/>
      <c r="H490" s="170"/>
      <c r="I490" s="19"/>
      <c r="J490" s="16"/>
      <c r="K490" s="17"/>
    </row>
    <row r="491" spans="1:11" s="290" customFormat="1" ht="11.25" customHeight="1">
      <c r="A491" s="199"/>
      <c r="B491" s="205"/>
      <c r="C491" s="191"/>
      <c r="D491" s="191"/>
      <c r="E491" s="172"/>
      <c r="F491" s="173"/>
      <c r="G491" s="173"/>
      <c r="H491" s="171"/>
      <c r="I491" s="19"/>
      <c r="J491" s="16"/>
      <c r="K491" s="17"/>
    </row>
    <row r="492" spans="1:11" s="290" customFormat="1" ht="11.25" customHeight="1">
      <c r="A492" s="198"/>
      <c r="B492" s="204"/>
      <c r="C492" s="190"/>
      <c r="D492" s="190"/>
      <c r="E492" s="167"/>
      <c r="F492" s="168"/>
      <c r="G492" s="168"/>
      <c r="H492" s="170"/>
      <c r="I492" s="19"/>
      <c r="J492" s="16"/>
      <c r="K492" s="17"/>
    </row>
    <row r="493" spans="1:11" s="290" customFormat="1" ht="11.25" customHeight="1">
      <c r="A493" s="199"/>
      <c r="B493" s="205"/>
      <c r="C493" s="191"/>
      <c r="D493" s="191"/>
      <c r="E493" s="172"/>
      <c r="F493" s="173"/>
      <c r="G493" s="173"/>
      <c r="H493" s="171"/>
      <c r="I493" s="19"/>
      <c r="J493" s="16"/>
      <c r="K493" s="17"/>
    </row>
    <row r="494" spans="1:11" s="290" customFormat="1" ht="11.25" customHeight="1">
      <c r="A494" s="198"/>
      <c r="B494" s="204"/>
      <c r="C494" s="190"/>
      <c r="D494" s="190"/>
      <c r="E494" s="167"/>
      <c r="F494" s="168"/>
      <c r="G494" s="168"/>
      <c r="H494" s="170"/>
      <c r="I494" s="19"/>
      <c r="J494" s="16"/>
      <c r="K494" s="17"/>
    </row>
    <row r="495" spans="1:11" s="290" customFormat="1" ht="11.25" customHeight="1">
      <c r="A495" s="199"/>
      <c r="B495" s="205"/>
      <c r="C495" s="191"/>
      <c r="D495" s="191"/>
      <c r="E495" s="172"/>
      <c r="F495" s="173"/>
      <c r="G495" s="173"/>
      <c r="H495" s="171"/>
      <c r="I495" s="19"/>
      <c r="J495" s="16"/>
      <c r="K495" s="17"/>
    </row>
    <row r="496" spans="1:11" s="290" customFormat="1" ht="11.25" customHeight="1">
      <c r="A496" s="198"/>
      <c r="B496" s="196"/>
      <c r="C496" s="196"/>
      <c r="D496" s="192"/>
      <c r="E496" s="167"/>
      <c r="F496" s="168"/>
      <c r="G496" s="168"/>
      <c r="H496" s="170"/>
      <c r="I496" s="19"/>
      <c r="J496" s="16"/>
      <c r="K496" s="17"/>
    </row>
    <row r="497" spans="1:11" s="290" customFormat="1" ht="11.25" customHeight="1">
      <c r="A497" s="199"/>
      <c r="B497" s="197"/>
      <c r="C497" s="197"/>
      <c r="D497" s="197"/>
      <c r="E497" s="172"/>
      <c r="F497" s="173"/>
      <c r="G497" s="173"/>
      <c r="H497" s="171"/>
      <c r="I497" s="19"/>
      <c r="J497" s="16"/>
      <c r="K497" s="17"/>
    </row>
    <row r="498" spans="1:11" s="290" customFormat="1" ht="11.25" customHeight="1">
      <c r="A498" s="198"/>
      <c r="B498" s="204"/>
      <c r="C498" s="190"/>
      <c r="D498" s="190"/>
      <c r="E498" s="167"/>
      <c r="F498" s="168"/>
      <c r="G498" s="168"/>
      <c r="H498" s="170"/>
      <c r="I498" s="19"/>
      <c r="J498" s="16"/>
      <c r="K498" s="17"/>
    </row>
    <row r="499" spans="1:11" s="290" customFormat="1" ht="11.25" customHeight="1">
      <c r="A499" s="199"/>
      <c r="B499" s="205"/>
      <c r="C499" s="191"/>
      <c r="D499" s="191"/>
      <c r="E499" s="172"/>
      <c r="F499" s="173"/>
      <c r="G499" s="173"/>
      <c r="H499" s="171"/>
      <c r="I499" s="19"/>
      <c r="J499" s="16"/>
      <c r="K499" s="17"/>
    </row>
    <row r="500" spans="1:11" s="290" customFormat="1" ht="11.25" customHeight="1">
      <c r="A500" s="198"/>
      <c r="B500" s="204"/>
      <c r="C500" s="190"/>
      <c r="D500" s="190"/>
      <c r="E500" s="167"/>
      <c r="F500" s="168"/>
      <c r="G500" s="168"/>
      <c r="H500" s="170"/>
      <c r="I500" s="19"/>
      <c r="J500" s="16"/>
      <c r="K500" s="17"/>
    </row>
    <row r="501" spans="1:11" s="290" customFormat="1" ht="11.25" customHeight="1">
      <c r="A501" s="199"/>
      <c r="B501" s="205"/>
      <c r="C501" s="191"/>
      <c r="D501" s="191"/>
      <c r="E501" s="172"/>
      <c r="F501" s="173"/>
      <c r="G501" s="173"/>
      <c r="H501" s="171"/>
      <c r="I501" s="19"/>
      <c r="J501" s="16"/>
      <c r="K501" s="17"/>
    </row>
    <row r="502" spans="1:11" s="290" customFormat="1" ht="11.25" customHeight="1">
      <c r="A502" s="198"/>
      <c r="B502" s="204"/>
      <c r="C502" s="190"/>
      <c r="D502" s="190"/>
      <c r="E502" s="167"/>
      <c r="F502" s="168"/>
      <c r="G502" s="168"/>
      <c r="H502" s="170"/>
      <c r="I502" s="19"/>
      <c r="J502" s="16"/>
      <c r="K502" s="17"/>
    </row>
    <row r="503" spans="1:11" s="290" customFormat="1" ht="11.25" customHeight="1">
      <c r="A503" s="199"/>
      <c r="B503" s="205"/>
      <c r="C503" s="191"/>
      <c r="D503" s="191"/>
      <c r="E503" s="172"/>
      <c r="F503" s="173"/>
      <c r="G503" s="173"/>
      <c r="H503" s="171"/>
      <c r="I503" s="19"/>
      <c r="J503" s="16"/>
      <c r="K503" s="17"/>
    </row>
    <row r="504" spans="1:11" s="290" customFormat="1" ht="11.25" customHeight="1">
      <c r="A504" s="198"/>
      <c r="B504" s="204"/>
      <c r="C504" s="190"/>
      <c r="D504" s="190"/>
      <c r="E504" s="167"/>
      <c r="F504" s="168"/>
      <c r="G504" s="168"/>
      <c r="H504" s="170"/>
      <c r="I504" s="19"/>
      <c r="J504" s="16"/>
      <c r="K504" s="17"/>
    </row>
    <row r="505" spans="1:11" s="290" customFormat="1" ht="11.25" customHeight="1">
      <c r="A505" s="199"/>
      <c r="B505" s="205"/>
      <c r="C505" s="191"/>
      <c r="D505" s="191"/>
      <c r="E505" s="172"/>
      <c r="F505" s="173"/>
      <c r="G505" s="173"/>
      <c r="H505" s="171"/>
      <c r="I505" s="19"/>
      <c r="J505" s="16"/>
      <c r="K505" s="17"/>
    </row>
    <row r="506" spans="1:11" s="290" customFormat="1" ht="11.25" customHeight="1">
      <c r="A506" s="198"/>
      <c r="B506" s="204"/>
      <c r="C506" s="190"/>
      <c r="D506" s="190"/>
      <c r="E506" s="167"/>
      <c r="F506" s="168"/>
      <c r="G506" s="168"/>
      <c r="H506" s="170"/>
      <c r="I506" s="19"/>
      <c r="J506" s="16"/>
      <c r="K506" s="17"/>
    </row>
    <row r="507" spans="1:11" s="290" customFormat="1" ht="11.25" customHeight="1">
      <c r="A507" s="199"/>
      <c r="B507" s="205"/>
      <c r="C507" s="191"/>
      <c r="D507" s="191"/>
      <c r="E507" s="172"/>
      <c r="F507" s="173"/>
      <c r="G507" s="173"/>
      <c r="H507" s="171"/>
      <c r="I507" s="19"/>
      <c r="J507" s="16"/>
      <c r="K507" s="17"/>
    </row>
    <row r="508" spans="1:11" s="290" customFormat="1" ht="11.25" customHeight="1">
      <c r="A508" s="198"/>
      <c r="B508" s="204"/>
      <c r="C508" s="190"/>
      <c r="D508" s="190"/>
      <c r="E508" s="167"/>
      <c r="F508" s="168"/>
      <c r="G508" s="168"/>
      <c r="H508" s="170"/>
      <c r="I508" s="19"/>
      <c r="J508" s="16"/>
      <c r="K508" s="17"/>
    </row>
    <row r="509" spans="1:11" s="290" customFormat="1" ht="11.25" customHeight="1">
      <c r="A509" s="199"/>
      <c r="B509" s="205"/>
      <c r="C509" s="191"/>
      <c r="D509" s="191"/>
      <c r="E509" s="172"/>
      <c r="F509" s="173"/>
      <c r="G509" s="173"/>
      <c r="H509" s="171"/>
      <c r="I509" s="19"/>
      <c r="J509" s="16"/>
      <c r="K509" s="17"/>
    </row>
    <row r="510" spans="1:11" s="290" customFormat="1" ht="11.25" customHeight="1">
      <c r="A510" s="198"/>
      <c r="B510" s="204"/>
      <c r="C510" s="190"/>
      <c r="D510" s="190"/>
      <c r="E510" s="167"/>
      <c r="F510" s="168"/>
      <c r="G510" s="168"/>
      <c r="H510" s="170"/>
      <c r="I510" s="19"/>
      <c r="J510" s="16"/>
      <c r="K510" s="17"/>
    </row>
    <row r="511" spans="1:11" s="290" customFormat="1" ht="11.25" customHeight="1">
      <c r="A511" s="199"/>
      <c r="B511" s="205"/>
      <c r="C511" s="191"/>
      <c r="D511" s="191"/>
      <c r="E511" s="172"/>
      <c r="F511" s="173"/>
      <c r="G511" s="173"/>
      <c r="H511" s="171"/>
      <c r="I511" s="19"/>
      <c r="J511" s="16"/>
      <c r="K511" s="17"/>
    </row>
    <row r="512" spans="1:11" s="290" customFormat="1" ht="11.25" customHeight="1">
      <c r="A512" s="198"/>
      <c r="B512" s="204"/>
      <c r="C512" s="190"/>
      <c r="D512" s="190"/>
      <c r="E512" s="167"/>
      <c r="F512" s="168"/>
      <c r="G512" s="168"/>
      <c r="H512" s="170"/>
      <c r="I512" s="19"/>
      <c r="J512" s="16"/>
      <c r="K512" s="17"/>
    </row>
    <row r="513" spans="1:11" s="290" customFormat="1" ht="11.25" customHeight="1">
      <c r="A513" s="199"/>
      <c r="B513" s="205"/>
      <c r="C513" s="191"/>
      <c r="D513" s="191"/>
      <c r="E513" s="172"/>
      <c r="F513" s="173"/>
      <c r="G513" s="173"/>
      <c r="H513" s="171"/>
      <c r="I513" s="19"/>
      <c r="J513" s="16"/>
      <c r="K513" s="17"/>
    </row>
    <row r="514" spans="1:11" s="263" customFormat="1" ht="11.25" customHeight="1">
      <c r="A514" s="198"/>
      <c r="B514" s="204"/>
      <c r="C514" s="190"/>
      <c r="D514" s="190"/>
      <c r="E514" s="167"/>
      <c r="F514" s="168"/>
      <c r="G514" s="168"/>
      <c r="H514" s="170"/>
      <c r="I514" s="19"/>
      <c r="J514" s="16"/>
      <c r="K514" s="17"/>
    </row>
    <row r="515" spans="1:11" s="263" customFormat="1" ht="11.25" customHeight="1">
      <c r="A515" s="199"/>
      <c r="B515" s="205"/>
      <c r="C515" s="191"/>
      <c r="D515" s="191"/>
      <c r="E515" s="172"/>
      <c r="F515" s="173"/>
      <c r="G515" s="173"/>
      <c r="H515" s="171"/>
      <c r="I515" s="19"/>
      <c r="J515" s="16"/>
      <c r="K515" s="17"/>
    </row>
    <row r="516" spans="1:11" s="263" customFormat="1" ht="11.25" customHeight="1">
      <c r="A516" s="198"/>
      <c r="B516" s="204"/>
      <c r="C516" s="190"/>
      <c r="D516" s="190"/>
      <c r="E516" s="167"/>
      <c r="F516" s="168"/>
      <c r="G516" s="168"/>
      <c r="H516" s="170"/>
      <c r="I516" s="19"/>
      <c r="J516" s="16"/>
      <c r="K516" s="17"/>
    </row>
    <row r="517" spans="1:11" s="263" customFormat="1" ht="11.25" customHeight="1">
      <c r="A517" s="199"/>
      <c r="B517" s="205"/>
      <c r="C517" s="191"/>
      <c r="D517" s="191"/>
      <c r="E517" s="172"/>
      <c r="F517" s="173"/>
      <c r="G517" s="173"/>
      <c r="H517" s="171"/>
      <c r="I517" s="19"/>
      <c r="J517" s="16"/>
      <c r="K517" s="17"/>
    </row>
    <row r="518" spans="1:11" s="263" customFormat="1" ht="11.25" customHeight="1">
      <c r="A518" s="198"/>
      <c r="B518" s="204"/>
      <c r="C518" s="190"/>
      <c r="D518" s="190"/>
      <c r="E518" s="167"/>
      <c r="F518" s="168"/>
      <c r="G518" s="168"/>
      <c r="H518" s="170"/>
      <c r="I518" s="19"/>
      <c r="J518" s="16"/>
      <c r="K518" s="17"/>
    </row>
    <row r="519" spans="1:11" s="263" customFormat="1" ht="11.25" customHeight="1">
      <c r="A519" s="199"/>
      <c r="B519" s="205"/>
      <c r="C519" s="191"/>
      <c r="D519" s="191"/>
      <c r="E519" s="172"/>
      <c r="F519" s="173"/>
      <c r="G519" s="173"/>
      <c r="H519" s="171"/>
      <c r="I519" s="19"/>
      <c r="J519" s="16"/>
      <c r="K519" s="17"/>
    </row>
    <row r="520" spans="1:11" s="263" customFormat="1" ht="11.25" customHeight="1">
      <c r="A520" s="198"/>
      <c r="B520" s="204"/>
      <c r="C520" s="190"/>
      <c r="D520" s="190"/>
      <c r="E520" s="167"/>
      <c r="F520" s="168"/>
      <c r="G520" s="168"/>
      <c r="H520" s="170"/>
      <c r="I520" s="19"/>
      <c r="J520" s="16"/>
      <c r="K520" s="17"/>
    </row>
    <row r="521" spans="1:11" s="263" customFormat="1" ht="11.25" customHeight="1">
      <c r="A521" s="199"/>
      <c r="B521" s="205"/>
      <c r="C521" s="191"/>
      <c r="D521" s="191"/>
      <c r="E521" s="172"/>
      <c r="F521" s="173"/>
      <c r="G521" s="173"/>
      <c r="H521" s="171"/>
      <c r="I521" s="19"/>
      <c r="J521" s="16"/>
      <c r="K521" s="17"/>
    </row>
    <row r="522" spans="1:11" s="263" customFormat="1" ht="11.25" customHeight="1">
      <c r="A522" s="198"/>
      <c r="B522" s="204"/>
      <c r="C522" s="190"/>
      <c r="D522" s="190"/>
      <c r="E522" s="167"/>
      <c r="F522" s="168"/>
      <c r="G522" s="168"/>
      <c r="H522" s="170"/>
      <c r="I522" s="19"/>
      <c r="J522" s="16"/>
      <c r="K522" s="17"/>
    </row>
    <row r="523" spans="1:11" s="263" customFormat="1" ht="11.25" customHeight="1">
      <c r="A523" s="199"/>
      <c r="B523" s="205"/>
      <c r="C523" s="191"/>
      <c r="D523" s="191"/>
      <c r="E523" s="172"/>
      <c r="F523" s="173"/>
      <c r="G523" s="173"/>
      <c r="H523" s="171"/>
      <c r="I523" s="19"/>
      <c r="J523" s="16"/>
      <c r="K523" s="17"/>
    </row>
    <row r="524" spans="1:11" s="263" customFormat="1" ht="11.25" customHeight="1">
      <c r="A524" s="198"/>
      <c r="B524" s="204"/>
      <c r="C524" s="190"/>
      <c r="D524" s="190"/>
      <c r="E524" s="167"/>
      <c r="F524" s="168"/>
      <c r="G524" s="168"/>
      <c r="H524" s="170"/>
      <c r="I524" s="19"/>
      <c r="J524" s="16"/>
      <c r="K524" s="17"/>
    </row>
    <row r="525" spans="1:11" s="263" customFormat="1" ht="11.25" customHeight="1">
      <c r="A525" s="199"/>
      <c r="B525" s="205"/>
      <c r="C525" s="191"/>
      <c r="D525" s="191"/>
      <c r="E525" s="172"/>
      <c r="F525" s="173"/>
      <c r="G525" s="173"/>
      <c r="H525" s="171"/>
      <c r="I525" s="19"/>
      <c r="J525" s="16"/>
      <c r="K525" s="17"/>
    </row>
    <row r="526" spans="1:11" s="263" customFormat="1" ht="11.25" customHeight="1">
      <c r="A526" s="198"/>
      <c r="B526" s="204"/>
      <c r="C526" s="190"/>
      <c r="D526" s="190"/>
      <c r="E526" s="167"/>
      <c r="F526" s="168"/>
      <c r="G526" s="168"/>
      <c r="H526" s="170"/>
      <c r="I526" s="19"/>
      <c r="J526" s="16"/>
      <c r="K526" s="17"/>
    </row>
    <row r="527" spans="1:11" s="263" customFormat="1" ht="11.25" customHeight="1">
      <c r="A527" s="199"/>
      <c r="B527" s="205"/>
      <c r="C527" s="191"/>
      <c r="D527" s="191"/>
      <c r="E527" s="172"/>
      <c r="F527" s="173"/>
      <c r="G527" s="173"/>
      <c r="H527" s="171"/>
      <c r="I527" s="19"/>
      <c r="J527" s="16"/>
      <c r="K527" s="17"/>
    </row>
    <row r="528" spans="1:11" s="263" customFormat="1" ht="11.25" customHeight="1">
      <c r="A528" s="198"/>
      <c r="B528" s="204"/>
      <c r="C528" s="190"/>
      <c r="D528" s="190"/>
      <c r="E528" s="167"/>
      <c r="F528" s="168"/>
      <c r="G528" s="168"/>
      <c r="H528" s="170"/>
      <c r="I528" s="19"/>
      <c r="J528" s="16"/>
      <c r="K528" s="17"/>
    </row>
    <row r="529" spans="1:13" s="263" customFormat="1" ht="11.25" customHeight="1">
      <c r="A529" s="199"/>
      <c r="B529" s="205"/>
      <c r="C529" s="191"/>
      <c r="D529" s="191"/>
      <c r="E529" s="172"/>
      <c r="F529" s="173"/>
      <c r="G529" s="173"/>
      <c r="H529" s="171"/>
      <c r="I529" s="19"/>
      <c r="J529" s="16"/>
      <c r="K529" s="17"/>
    </row>
    <row r="530" spans="1:13" s="263" customFormat="1" ht="11.25" customHeight="1">
      <c r="A530" s="192"/>
      <c r="B530" s="204" t="s">
        <v>237</v>
      </c>
      <c r="C530" s="192"/>
      <c r="D530" s="192"/>
      <c r="E530" s="167"/>
      <c r="F530" s="168"/>
      <c r="G530" s="206">
        <f>SUM(G462,G464,G466,G468,G470,G472,G474)</f>
        <v>0</v>
      </c>
      <c r="H530" s="170"/>
      <c r="I530" s="136"/>
      <c r="J530" s="16"/>
      <c r="K530" s="20"/>
    </row>
    <row r="531" spans="1:13" s="263" customFormat="1" ht="11.25" customHeight="1">
      <c r="A531" s="193"/>
      <c r="B531" s="205"/>
      <c r="C531" s="193"/>
      <c r="D531" s="193"/>
      <c r="E531" s="172"/>
      <c r="F531" s="173"/>
      <c r="G531" s="303"/>
      <c r="H531" s="171"/>
      <c r="I531" s="21"/>
      <c r="J531" s="172"/>
      <c r="K531" s="169"/>
      <c r="M531" s="330"/>
    </row>
    <row r="532" spans="1:13" s="290" customFormat="1" ht="23.15" customHeight="1">
      <c r="A532" s="203"/>
      <c r="B532" s="331"/>
      <c r="C532" s="331"/>
      <c r="D532" s="331"/>
      <c r="E532" s="331"/>
      <c r="F532" s="332"/>
      <c r="G532" s="332"/>
      <c r="H532" s="332"/>
      <c r="I532" s="19"/>
      <c r="J532" s="19"/>
      <c r="K532" s="143"/>
    </row>
    <row r="533" spans="1:13" s="290" customFormat="1" ht="23.15" customHeight="1">
      <c r="A533" s="10" t="s">
        <v>18</v>
      </c>
      <c r="B533" s="10" t="s">
        <v>24</v>
      </c>
      <c r="C533" s="10" t="s">
        <v>25</v>
      </c>
      <c r="D533" s="11" t="s">
        <v>26</v>
      </c>
      <c r="E533" s="10" t="s">
        <v>23</v>
      </c>
      <c r="F533" s="12" t="s">
        <v>20</v>
      </c>
      <c r="G533" s="12" t="s">
        <v>27</v>
      </c>
      <c r="H533" s="11" t="s">
        <v>28</v>
      </c>
      <c r="I533" s="13"/>
      <c r="J533" s="10" t="s">
        <v>173</v>
      </c>
      <c r="K533" s="12" t="s">
        <v>174</v>
      </c>
    </row>
    <row r="534" spans="1:13" s="290" customFormat="1" ht="11.25" customHeight="1">
      <c r="A534" s="216" t="s">
        <v>249</v>
      </c>
      <c r="B534" s="194" t="s">
        <v>186</v>
      </c>
      <c r="C534" s="208"/>
      <c r="D534" s="192"/>
      <c r="E534" s="167"/>
      <c r="F534" s="168"/>
      <c r="G534" s="168"/>
      <c r="H534" s="170"/>
      <c r="I534" s="19"/>
      <c r="J534" s="16"/>
      <c r="K534" s="17"/>
    </row>
    <row r="535" spans="1:13" s="290" customFormat="1" ht="11.25" customHeight="1">
      <c r="A535" s="193">
        <v>6</v>
      </c>
      <c r="B535" s="195"/>
      <c r="C535" s="209"/>
      <c r="D535" s="197"/>
      <c r="E535" s="172"/>
      <c r="F535" s="173"/>
      <c r="G535" s="173"/>
      <c r="H535" s="171"/>
      <c r="I535" s="19"/>
      <c r="J535" s="16"/>
      <c r="K535" s="17"/>
    </row>
    <row r="536" spans="1:13" s="290" customFormat="1" ht="11.25" customHeight="1">
      <c r="A536" s="198"/>
      <c r="B536" s="204" t="s">
        <v>206</v>
      </c>
      <c r="C536" s="196"/>
      <c r="D536" s="192"/>
      <c r="E536" s="167"/>
      <c r="F536" s="168"/>
      <c r="G536" s="168"/>
      <c r="H536" s="170"/>
      <c r="I536" s="19"/>
      <c r="J536" s="16"/>
      <c r="K536" s="17"/>
    </row>
    <row r="537" spans="1:13" s="290" customFormat="1" ht="11.25" customHeight="1">
      <c r="A537" s="199"/>
      <c r="B537" s="205"/>
      <c r="C537" s="197"/>
      <c r="D537" s="197"/>
      <c r="E537" s="172"/>
      <c r="F537" s="173"/>
      <c r="G537" s="173"/>
      <c r="H537" s="171"/>
      <c r="I537" s="19"/>
      <c r="J537" s="16"/>
      <c r="K537" s="17"/>
    </row>
    <row r="538" spans="1:13" s="290" customFormat="1" ht="11.25" customHeight="1">
      <c r="A538" s="198"/>
      <c r="B538" s="196" t="s">
        <v>259</v>
      </c>
      <c r="C538" s="208" t="s">
        <v>226</v>
      </c>
      <c r="D538" s="190" t="s">
        <v>227</v>
      </c>
      <c r="E538" s="214">
        <v>41</v>
      </c>
      <c r="F538" s="212"/>
      <c r="G538" s="202"/>
      <c r="H538" s="170"/>
      <c r="I538" s="19"/>
      <c r="J538" s="16"/>
      <c r="K538" s="17"/>
    </row>
    <row r="539" spans="1:13" s="290" customFormat="1" ht="11.25" customHeight="1">
      <c r="A539" s="199"/>
      <c r="B539" s="197"/>
      <c r="C539" s="209"/>
      <c r="D539" s="191"/>
      <c r="E539" s="303"/>
      <c r="F539" s="303"/>
      <c r="G539" s="303"/>
      <c r="H539" s="171"/>
      <c r="I539" s="19"/>
      <c r="J539" s="16"/>
      <c r="K539" s="17"/>
    </row>
    <row r="540" spans="1:13" s="290" customFormat="1" ht="11.25" customHeight="1">
      <c r="A540" s="198"/>
      <c r="B540" s="196" t="s">
        <v>260</v>
      </c>
      <c r="C540" s="208" t="s">
        <v>262</v>
      </c>
      <c r="D540" s="190" t="s">
        <v>227</v>
      </c>
      <c r="E540" s="198">
        <v>21.5</v>
      </c>
      <c r="F540" s="212"/>
      <c r="G540" s="202"/>
      <c r="H540" s="170"/>
      <c r="I540" s="19"/>
      <c r="J540" s="16"/>
      <c r="K540" s="17"/>
    </row>
    <row r="541" spans="1:13" s="290" customFormat="1" ht="11.25" customHeight="1">
      <c r="A541" s="199"/>
      <c r="B541" s="197"/>
      <c r="C541" s="209"/>
      <c r="D541" s="191"/>
      <c r="E541" s="303"/>
      <c r="F541" s="303"/>
      <c r="G541" s="303"/>
      <c r="H541" s="171"/>
      <c r="I541" s="19"/>
      <c r="J541" s="16"/>
      <c r="K541" s="17"/>
    </row>
    <row r="542" spans="1:13" s="290" customFormat="1" ht="11.25" customHeight="1">
      <c r="A542" s="198"/>
      <c r="B542" s="196" t="s">
        <v>261</v>
      </c>
      <c r="C542" s="208" t="s">
        <v>263</v>
      </c>
      <c r="D542" s="190" t="s">
        <v>192</v>
      </c>
      <c r="E542" s="198">
        <v>62.5</v>
      </c>
      <c r="F542" s="212"/>
      <c r="G542" s="202"/>
      <c r="H542" s="170"/>
      <c r="I542" s="19"/>
      <c r="J542" s="16"/>
      <c r="K542" s="17"/>
    </row>
    <row r="543" spans="1:13" s="290" customFormat="1" ht="11.25" customHeight="1">
      <c r="A543" s="199"/>
      <c r="B543" s="211"/>
      <c r="C543" s="209"/>
      <c r="D543" s="191"/>
      <c r="E543" s="303"/>
      <c r="F543" s="303"/>
      <c r="G543" s="303"/>
      <c r="H543" s="171"/>
      <c r="I543" s="19"/>
      <c r="J543" s="16"/>
      <c r="K543" s="17"/>
    </row>
    <row r="544" spans="1:13" s="290" customFormat="1" ht="11.25" customHeight="1">
      <c r="A544" s="198"/>
      <c r="B544" s="204" t="s">
        <v>267</v>
      </c>
      <c r="C544" s="208"/>
      <c r="D544" s="190"/>
      <c r="E544" s="167"/>
      <c r="F544" s="168"/>
      <c r="G544" s="168"/>
      <c r="H544" s="170"/>
      <c r="I544" s="19"/>
      <c r="J544" s="16"/>
      <c r="K544" s="17"/>
    </row>
    <row r="545" spans="1:11" s="290" customFormat="1" ht="11.25" customHeight="1">
      <c r="A545" s="199"/>
      <c r="B545" s="205"/>
      <c r="C545" s="209"/>
      <c r="D545" s="191"/>
      <c r="E545" s="172"/>
      <c r="F545" s="173"/>
      <c r="G545" s="173"/>
      <c r="H545" s="171"/>
      <c r="I545" s="19"/>
      <c r="J545" s="16"/>
      <c r="K545" s="17"/>
    </row>
    <row r="546" spans="1:11" s="290" customFormat="1" ht="11.25" customHeight="1">
      <c r="A546" s="198"/>
      <c r="B546" s="196" t="s">
        <v>268</v>
      </c>
      <c r="C546" s="208" t="s">
        <v>202</v>
      </c>
      <c r="D546" s="190" t="s">
        <v>192</v>
      </c>
      <c r="E546" s="198">
        <v>21.5</v>
      </c>
      <c r="F546" s="212"/>
      <c r="G546" s="202"/>
      <c r="H546" s="170"/>
      <c r="I546" s="19"/>
      <c r="J546" s="16"/>
      <c r="K546" s="17"/>
    </row>
    <row r="547" spans="1:11" s="290" customFormat="1" ht="11.25" customHeight="1">
      <c r="A547" s="199"/>
      <c r="B547" s="197"/>
      <c r="C547" s="209"/>
      <c r="D547" s="191"/>
      <c r="E547" s="303"/>
      <c r="F547" s="303"/>
      <c r="G547" s="303"/>
      <c r="H547" s="171"/>
      <c r="I547" s="19"/>
      <c r="J547" s="16"/>
      <c r="K547" s="17"/>
    </row>
    <row r="548" spans="1:11" s="290" customFormat="1" ht="11.25" customHeight="1">
      <c r="A548" s="198"/>
      <c r="B548" s="196"/>
      <c r="C548" s="208"/>
      <c r="D548" s="190"/>
      <c r="E548" s="167"/>
      <c r="F548" s="168"/>
      <c r="G548" s="168"/>
      <c r="H548" s="170"/>
      <c r="I548" s="19"/>
      <c r="J548" s="16"/>
      <c r="K548" s="17"/>
    </row>
    <row r="549" spans="1:11" s="290" customFormat="1" ht="11.25" customHeight="1">
      <c r="A549" s="199"/>
      <c r="B549" s="197"/>
      <c r="C549" s="209"/>
      <c r="D549" s="191"/>
      <c r="E549" s="172"/>
      <c r="F549" s="173"/>
      <c r="G549" s="173"/>
      <c r="H549" s="171"/>
      <c r="I549" s="19"/>
      <c r="J549" s="16"/>
      <c r="K549" s="17"/>
    </row>
    <row r="550" spans="1:11" s="290" customFormat="1" ht="11.25" customHeight="1">
      <c r="A550" s="198"/>
      <c r="B550" s="196"/>
      <c r="C550" s="196"/>
      <c r="D550" s="192"/>
      <c r="E550" s="167"/>
      <c r="F550" s="168"/>
      <c r="G550" s="168"/>
      <c r="H550" s="170"/>
      <c r="I550" s="19"/>
      <c r="J550" s="16"/>
      <c r="K550" s="17"/>
    </row>
    <row r="551" spans="1:11" s="290" customFormat="1" ht="11.25" customHeight="1">
      <c r="A551" s="199"/>
      <c r="B551" s="197"/>
      <c r="C551" s="197"/>
      <c r="D551" s="197"/>
      <c r="E551" s="172"/>
      <c r="F551" s="173"/>
      <c r="G551" s="173"/>
      <c r="H551" s="171"/>
      <c r="I551" s="19"/>
      <c r="J551" s="16"/>
      <c r="K551" s="17"/>
    </row>
    <row r="552" spans="1:11" s="290" customFormat="1" ht="11.25" customHeight="1">
      <c r="A552" s="198"/>
      <c r="B552" s="196"/>
      <c r="C552" s="196"/>
      <c r="D552" s="190"/>
      <c r="E552" s="167"/>
      <c r="F552" s="168"/>
      <c r="G552" s="168"/>
      <c r="H552" s="170"/>
      <c r="I552" s="19"/>
      <c r="J552" s="16"/>
      <c r="K552" s="17"/>
    </row>
    <row r="553" spans="1:11" s="290" customFormat="1" ht="11.25" customHeight="1">
      <c r="A553" s="199"/>
      <c r="B553" s="197"/>
      <c r="C553" s="197"/>
      <c r="D553" s="191"/>
      <c r="E553" s="172"/>
      <c r="F553" s="173"/>
      <c r="G553" s="173"/>
      <c r="H553" s="171"/>
      <c r="I553" s="19"/>
      <c r="J553" s="16"/>
      <c r="K553" s="17"/>
    </row>
    <row r="554" spans="1:11" s="290" customFormat="1" ht="11.25" customHeight="1">
      <c r="A554" s="198"/>
      <c r="B554" s="196"/>
      <c r="C554" s="208"/>
      <c r="D554" s="190"/>
      <c r="E554" s="167"/>
      <c r="F554" s="168"/>
      <c r="G554" s="168"/>
      <c r="H554" s="170"/>
      <c r="I554" s="19"/>
      <c r="J554" s="16"/>
      <c r="K554" s="17"/>
    </row>
    <row r="555" spans="1:11" s="290" customFormat="1" ht="11.25" customHeight="1">
      <c r="A555" s="199"/>
      <c r="B555" s="197"/>
      <c r="C555" s="209"/>
      <c r="D555" s="191"/>
      <c r="E555" s="172"/>
      <c r="F555" s="173"/>
      <c r="G555" s="173"/>
      <c r="H555" s="171"/>
      <c r="I555" s="19"/>
      <c r="J555" s="16"/>
      <c r="K555" s="17"/>
    </row>
    <row r="556" spans="1:11" s="290" customFormat="1" ht="11.25" customHeight="1">
      <c r="A556" s="198"/>
      <c r="B556" s="204"/>
      <c r="C556" s="190"/>
      <c r="D556" s="192"/>
      <c r="E556" s="167"/>
      <c r="F556" s="168"/>
      <c r="G556" s="168"/>
      <c r="H556" s="170"/>
      <c r="I556" s="19"/>
      <c r="J556" s="16"/>
      <c r="K556" s="17"/>
    </row>
    <row r="557" spans="1:11" s="290" customFormat="1" ht="11.25" customHeight="1">
      <c r="A557" s="199"/>
      <c r="B557" s="205"/>
      <c r="C557" s="191"/>
      <c r="D557" s="197"/>
      <c r="E557" s="172"/>
      <c r="F557" s="173"/>
      <c r="G557" s="173"/>
      <c r="H557" s="171"/>
      <c r="I557" s="19"/>
      <c r="J557" s="16"/>
      <c r="K557" s="17"/>
    </row>
    <row r="558" spans="1:11" s="290" customFormat="1" ht="11.25" customHeight="1">
      <c r="A558" s="198"/>
      <c r="B558" s="204"/>
      <c r="C558" s="208"/>
      <c r="D558" s="192"/>
      <c r="E558" s="167"/>
      <c r="F558" s="168"/>
      <c r="G558" s="168"/>
      <c r="H558" s="170"/>
      <c r="I558" s="19"/>
      <c r="J558" s="16"/>
      <c r="K558" s="17"/>
    </row>
    <row r="559" spans="1:11" s="290" customFormat="1" ht="11.25" customHeight="1">
      <c r="A559" s="199"/>
      <c r="B559" s="205"/>
      <c r="C559" s="209"/>
      <c r="D559" s="197"/>
      <c r="E559" s="172"/>
      <c r="F559" s="173"/>
      <c r="G559" s="173"/>
      <c r="H559" s="171"/>
      <c r="I559" s="19"/>
      <c r="J559" s="16"/>
      <c r="K559" s="17"/>
    </row>
    <row r="560" spans="1:11" s="290" customFormat="1" ht="11.25" customHeight="1">
      <c r="A560" s="198"/>
      <c r="B560" s="204"/>
      <c r="C560" s="190"/>
      <c r="D560" s="192"/>
      <c r="E560" s="167"/>
      <c r="F560" s="168"/>
      <c r="G560" s="168"/>
      <c r="H560" s="170"/>
      <c r="I560" s="19"/>
      <c r="J560" s="16"/>
      <c r="K560" s="17"/>
    </row>
    <row r="561" spans="1:11" s="290" customFormat="1" ht="11.25" customHeight="1">
      <c r="A561" s="199"/>
      <c r="B561" s="205"/>
      <c r="C561" s="191"/>
      <c r="D561" s="197"/>
      <c r="E561" s="172"/>
      <c r="F561" s="173"/>
      <c r="G561" s="173"/>
      <c r="H561" s="171"/>
      <c r="I561" s="19"/>
      <c r="J561" s="16"/>
      <c r="K561" s="17"/>
    </row>
    <row r="562" spans="1:11" s="263" customFormat="1" ht="11.25" customHeight="1">
      <c r="A562" s="198"/>
      <c r="B562" s="204"/>
      <c r="C562" s="190"/>
      <c r="D562" s="192"/>
      <c r="E562" s="167"/>
      <c r="F562" s="168"/>
      <c r="G562" s="168"/>
      <c r="H562" s="170"/>
      <c r="I562" s="19"/>
      <c r="J562" s="16"/>
      <c r="K562" s="17"/>
    </row>
    <row r="563" spans="1:11" s="263" customFormat="1" ht="11.25" customHeight="1">
      <c r="A563" s="199"/>
      <c r="B563" s="205"/>
      <c r="C563" s="191"/>
      <c r="D563" s="197"/>
      <c r="E563" s="172"/>
      <c r="F563" s="173"/>
      <c r="G563" s="173"/>
      <c r="H563" s="171"/>
      <c r="I563" s="19"/>
      <c r="J563" s="16"/>
      <c r="K563" s="17"/>
    </row>
    <row r="564" spans="1:11" s="263" customFormat="1" ht="11.25" customHeight="1">
      <c r="A564" s="198"/>
      <c r="B564" s="204"/>
      <c r="C564" s="190"/>
      <c r="D564" s="190"/>
      <c r="E564" s="167"/>
      <c r="F564" s="168"/>
      <c r="G564" s="168"/>
      <c r="H564" s="170"/>
      <c r="I564" s="19"/>
      <c r="J564" s="16"/>
      <c r="K564" s="17"/>
    </row>
    <row r="565" spans="1:11" s="263" customFormat="1" ht="11.25" customHeight="1">
      <c r="A565" s="199"/>
      <c r="B565" s="205"/>
      <c r="C565" s="191"/>
      <c r="D565" s="191"/>
      <c r="E565" s="172"/>
      <c r="F565" s="173"/>
      <c r="G565" s="173"/>
      <c r="H565" s="171"/>
      <c r="I565" s="19"/>
      <c r="J565" s="16"/>
      <c r="K565" s="17"/>
    </row>
    <row r="566" spans="1:11" s="290" customFormat="1" ht="11.25" customHeight="1">
      <c r="A566" s="198"/>
      <c r="B566" s="204"/>
      <c r="C566" s="190"/>
      <c r="D566" s="190"/>
      <c r="E566" s="167"/>
      <c r="F566" s="168"/>
      <c r="G566" s="168"/>
      <c r="H566" s="170"/>
      <c r="I566" s="19"/>
      <c r="J566" s="16"/>
      <c r="K566" s="17"/>
    </row>
    <row r="567" spans="1:11" s="290" customFormat="1" ht="11.25" customHeight="1">
      <c r="A567" s="199"/>
      <c r="B567" s="205"/>
      <c r="C567" s="191"/>
      <c r="D567" s="191"/>
      <c r="E567" s="172"/>
      <c r="F567" s="173"/>
      <c r="G567" s="173"/>
      <c r="H567" s="171"/>
      <c r="I567" s="19"/>
      <c r="J567" s="16"/>
      <c r="K567" s="17"/>
    </row>
    <row r="568" spans="1:11" s="290" customFormat="1" ht="11.25" customHeight="1">
      <c r="A568" s="198"/>
      <c r="B568" s="204"/>
      <c r="C568" s="190"/>
      <c r="D568" s="190"/>
      <c r="E568" s="167"/>
      <c r="F568" s="168"/>
      <c r="G568" s="168"/>
      <c r="H568" s="170"/>
      <c r="I568" s="19"/>
      <c r="J568" s="16"/>
      <c r="K568" s="17"/>
    </row>
    <row r="569" spans="1:11" s="290" customFormat="1" ht="11.25" customHeight="1">
      <c r="A569" s="199"/>
      <c r="B569" s="205"/>
      <c r="C569" s="191"/>
      <c r="D569" s="191"/>
      <c r="E569" s="172"/>
      <c r="F569" s="173"/>
      <c r="G569" s="173"/>
      <c r="H569" s="171"/>
      <c r="I569" s="19"/>
      <c r="J569" s="16"/>
      <c r="K569" s="17"/>
    </row>
    <row r="570" spans="1:11" s="290" customFormat="1" ht="11.25" customHeight="1">
      <c r="A570" s="198"/>
      <c r="B570" s="204"/>
      <c r="C570" s="190"/>
      <c r="D570" s="190"/>
      <c r="E570" s="167"/>
      <c r="F570" s="168"/>
      <c r="G570" s="168"/>
      <c r="H570" s="170"/>
      <c r="I570" s="19"/>
      <c r="J570" s="16"/>
      <c r="K570" s="17"/>
    </row>
    <row r="571" spans="1:11" s="290" customFormat="1" ht="11.25" customHeight="1">
      <c r="A571" s="199"/>
      <c r="B571" s="205"/>
      <c r="C571" s="191"/>
      <c r="D571" s="191"/>
      <c r="E571" s="172"/>
      <c r="F571" s="173"/>
      <c r="G571" s="173"/>
      <c r="H571" s="171"/>
      <c r="I571" s="19"/>
      <c r="J571" s="16"/>
      <c r="K571" s="17"/>
    </row>
    <row r="572" spans="1:11" s="290" customFormat="1" ht="11.25" customHeight="1">
      <c r="A572" s="198"/>
      <c r="B572" s="196"/>
      <c r="C572" s="196"/>
      <c r="D572" s="192"/>
      <c r="E572" s="167"/>
      <c r="F572" s="168"/>
      <c r="G572" s="168"/>
      <c r="H572" s="170"/>
      <c r="I572" s="19"/>
      <c r="J572" s="16"/>
      <c r="K572" s="17"/>
    </row>
    <row r="573" spans="1:11" s="290" customFormat="1" ht="11.25" customHeight="1">
      <c r="A573" s="199"/>
      <c r="B573" s="197"/>
      <c r="C573" s="197"/>
      <c r="D573" s="197"/>
      <c r="E573" s="172"/>
      <c r="F573" s="173"/>
      <c r="G573" s="173"/>
      <c r="H573" s="171"/>
      <c r="I573" s="19"/>
      <c r="J573" s="16"/>
      <c r="K573" s="17"/>
    </row>
    <row r="574" spans="1:11" s="290" customFormat="1" ht="11.25" customHeight="1">
      <c r="A574" s="198"/>
      <c r="B574" s="204"/>
      <c r="C574" s="190"/>
      <c r="D574" s="190"/>
      <c r="E574" s="167"/>
      <c r="F574" s="168"/>
      <c r="G574" s="168"/>
      <c r="H574" s="170"/>
      <c r="I574" s="19"/>
      <c r="J574" s="16"/>
      <c r="K574" s="17"/>
    </row>
    <row r="575" spans="1:11" s="290" customFormat="1" ht="11.25" customHeight="1">
      <c r="A575" s="199"/>
      <c r="B575" s="205"/>
      <c r="C575" s="191"/>
      <c r="D575" s="191"/>
      <c r="E575" s="172"/>
      <c r="F575" s="173"/>
      <c r="G575" s="173"/>
      <c r="H575" s="171"/>
      <c r="I575" s="19"/>
      <c r="J575" s="16"/>
      <c r="K575" s="17"/>
    </row>
    <row r="576" spans="1:11" s="290" customFormat="1" ht="11.25" customHeight="1">
      <c r="A576" s="198"/>
      <c r="B576" s="204"/>
      <c r="C576" s="190"/>
      <c r="D576" s="190"/>
      <c r="E576" s="167"/>
      <c r="F576" s="168"/>
      <c r="G576" s="168"/>
      <c r="H576" s="170"/>
      <c r="I576" s="19"/>
      <c r="J576" s="16"/>
      <c r="K576" s="17"/>
    </row>
    <row r="577" spans="1:11" s="290" customFormat="1" ht="11.25" customHeight="1">
      <c r="A577" s="199"/>
      <c r="B577" s="205"/>
      <c r="C577" s="191"/>
      <c r="D577" s="191"/>
      <c r="E577" s="172"/>
      <c r="F577" s="173"/>
      <c r="G577" s="173"/>
      <c r="H577" s="171"/>
      <c r="I577" s="19"/>
      <c r="J577" s="16"/>
      <c r="K577" s="17"/>
    </row>
    <row r="578" spans="1:11" s="290" customFormat="1" ht="11.25" customHeight="1">
      <c r="A578" s="198"/>
      <c r="B578" s="204"/>
      <c r="C578" s="190"/>
      <c r="D578" s="190"/>
      <c r="E578" s="167"/>
      <c r="F578" s="168"/>
      <c r="G578" s="168"/>
      <c r="H578" s="170"/>
      <c r="I578" s="19"/>
      <c r="J578" s="16"/>
      <c r="K578" s="17"/>
    </row>
    <row r="579" spans="1:11" s="290" customFormat="1" ht="11.25" customHeight="1">
      <c r="A579" s="199"/>
      <c r="B579" s="205"/>
      <c r="C579" s="191"/>
      <c r="D579" s="191"/>
      <c r="E579" s="172"/>
      <c r="F579" s="173"/>
      <c r="G579" s="173"/>
      <c r="H579" s="171"/>
      <c r="I579" s="19"/>
      <c r="J579" s="16"/>
      <c r="K579" s="17"/>
    </row>
    <row r="580" spans="1:11" s="290" customFormat="1" ht="11.25" customHeight="1">
      <c r="A580" s="198"/>
      <c r="B580" s="204"/>
      <c r="C580" s="190"/>
      <c r="D580" s="190"/>
      <c r="E580" s="167"/>
      <c r="F580" s="168"/>
      <c r="G580" s="168"/>
      <c r="H580" s="170"/>
      <c r="I580" s="19"/>
      <c r="J580" s="16"/>
      <c r="K580" s="17"/>
    </row>
    <row r="581" spans="1:11" s="290" customFormat="1" ht="11.25" customHeight="1">
      <c r="A581" s="199"/>
      <c r="B581" s="205"/>
      <c r="C581" s="191"/>
      <c r="D581" s="191"/>
      <c r="E581" s="172"/>
      <c r="F581" s="173"/>
      <c r="G581" s="173"/>
      <c r="H581" s="171"/>
      <c r="I581" s="19"/>
      <c r="J581" s="16"/>
      <c r="K581" s="17"/>
    </row>
    <row r="582" spans="1:11" s="290" customFormat="1" ht="11.25" customHeight="1">
      <c r="A582" s="198"/>
      <c r="B582" s="204"/>
      <c r="C582" s="190"/>
      <c r="D582" s="190"/>
      <c r="E582" s="167"/>
      <c r="F582" s="168"/>
      <c r="G582" s="168"/>
      <c r="H582" s="170"/>
      <c r="I582" s="19"/>
      <c r="J582" s="16"/>
      <c r="K582" s="17"/>
    </row>
    <row r="583" spans="1:11" s="290" customFormat="1" ht="11.25" customHeight="1">
      <c r="A583" s="199"/>
      <c r="B583" s="205"/>
      <c r="C583" s="191"/>
      <c r="D583" s="191"/>
      <c r="E583" s="172"/>
      <c r="F583" s="173"/>
      <c r="G583" s="173"/>
      <c r="H583" s="171"/>
      <c r="I583" s="19"/>
      <c r="J583" s="16"/>
      <c r="K583" s="17"/>
    </row>
    <row r="584" spans="1:11" s="290" customFormat="1" ht="11.25" customHeight="1">
      <c r="A584" s="198"/>
      <c r="B584" s="204"/>
      <c r="C584" s="190"/>
      <c r="D584" s="190"/>
      <c r="E584" s="167"/>
      <c r="F584" s="168"/>
      <c r="G584" s="168"/>
      <c r="H584" s="170"/>
      <c r="I584" s="19"/>
      <c r="J584" s="16"/>
      <c r="K584" s="17"/>
    </row>
    <row r="585" spans="1:11" s="290" customFormat="1" ht="11.25" customHeight="1">
      <c r="A585" s="199"/>
      <c r="B585" s="205"/>
      <c r="C585" s="191"/>
      <c r="D585" s="191"/>
      <c r="E585" s="172"/>
      <c r="F585" s="173"/>
      <c r="G585" s="173"/>
      <c r="H585" s="171"/>
      <c r="I585" s="19"/>
      <c r="J585" s="16"/>
      <c r="K585" s="17"/>
    </row>
    <row r="586" spans="1:11" s="290" customFormat="1" ht="11.25" customHeight="1">
      <c r="A586" s="198"/>
      <c r="B586" s="204"/>
      <c r="C586" s="190"/>
      <c r="D586" s="190"/>
      <c r="E586" s="167"/>
      <c r="F586" s="168"/>
      <c r="G586" s="168"/>
      <c r="H586" s="170"/>
      <c r="I586" s="19"/>
      <c r="J586" s="16"/>
      <c r="K586" s="17"/>
    </row>
    <row r="587" spans="1:11" s="290" customFormat="1" ht="11.25" customHeight="1">
      <c r="A587" s="199"/>
      <c r="B587" s="205"/>
      <c r="C587" s="191"/>
      <c r="D587" s="191"/>
      <c r="E587" s="172"/>
      <c r="F587" s="173"/>
      <c r="G587" s="173"/>
      <c r="H587" s="171"/>
      <c r="I587" s="19"/>
      <c r="J587" s="16"/>
      <c r="K587" s="17"/>
    </row>
    <row r="588" spans="1:11" s="290" customFormat="1" ht="11.25" customHeight="1">
      <c r="A588" s="198"/>
      <c r="B588" s="204"/>
      <c r="C588" s="190"/>
      <c r="D588" s="190"/>
      <c r="E588" s="167"/>
      <c r="F588" s="168"/>
      <c r="G588" s="168"/>
      <c r="H588" s="170"/>
      <c r="I588" s="19"/>
      <c r="J588" s="16"/>
      <c r="K588" s="17"/>
    </row>
    <row r="589" spans="1:11" s="290" customFormat="1" ht="11.25" customHeight="1">
      <c r="A589" s="199"/>
      <c r="B589" s="205"/>
      <c r="C589" s="191"/>
      <c r="D589" s="191"/>
      <c r="E589" s="172"/>
      <c r="F589" s="173"/>
      <c r="G589" s="173"/>
      <c r="H589" s="171"/>
      <c r="I589" s="19"/>
      <c r="J589" s="16"/>
      <c r="K589" s="17"/>
    </row>
    <row r="590" spans="1:11" s="263" customFormat="1" ht="11.25" customHeight="1">
      <c r="A590" s="198"/>
      <c r="B590" s="204"/>
      <c r="C590" s="190"/>
      <c r="D590" s="190"/>
      <c r="E590" s="167"/>
      <c r="F590" s="168"/>
      <c r="G590" s="168"/>
      <c r="H590" s="170"/>
      <c r="I590" s="19"/>
      <c r="J590" s="16"/>
      <c r="K590" s="17"/>
    </row>
    <row r="591" spans="1:11" s="263" customFormat="1" ht="11.25" customHeight="1">
      <c r="A591" s="199"/>
      <c r="B591" s="205"/>
      <c r="C591" s="191"/>
      <c r="D591" s="191"/>
      <c r="E591" s="172"/>
      <c r="F591" s="173"/>
      <c r="G591" s="173"/>
      <c r="H591" s="171"/>
      <c r="I591" s="19"/>
      <c r="J591" s="16"/>
      <c r="K591" s="17"/>
    </row>
    <row r="592" spans="1:11" s="263" customFormat="1" ht="11.25" customHeight="1">
      <c r="A592" s="198"/>
      <c r="B592" s="204"/>
      <c r="C592" s="190"/>
      <c r="D592" s="190"/>
      <c r="E592" s="167"/>
      <c r="F592" s="168"/>
      <c r="G592" s="168"/>
      <c r="H592" s="170"/>
      <c r="I592" s="19"/>
      <c r="J592" s="16"/>
      <c r="K592" s="17"/>
    </row>
    <row r="593" spans="1:13" s="263" customFormat="1" ht="11.25" customHeight="1">
      <c r="A593" s="199"/>
      <c r="B593" s="205"/>
      <c r="C593" s="191"/>
      <c r="D593" s="191"/>
      <c r="E593" s="172"/>
      <c r="F593" s="173"/>
      <c r="G593" s="173"/>
      <c r="H593" s="171"/>
      <c r="I593" s="19"/>
      <c r="J593" s="16"/>
      <c r="K593" s="17"/>
    </row>
    <row r="594" spans="1:13" s="263" customFormat="1" ht="11.25" customHeight="1">
      <c r="A594" s="198"/>
      <c r="B594" s="204"/>
      <c r="C594" s="190"/>
      <c r="D594" s="190"/>
      <c r="E594" s="167"/>
      <c r="F594" s="168"/>
      <c r="G594" s="168"/>
      <c r="H594" s="170"/>
      <c r="I594" s="19"/>
      <c r="J594" s="16"/>
      <c r="K594" s="17"/>
    </row>
    <row r="595" spans="1:13" s="263" customFormat="1" ht="11.25" customHeight="1">
      <c r="A595" s="199"/>
      <c r="B595" s="205"/>
      <c r="C595" s="191"/>
      <c r="D595" s="191"/>
      <c r="E595" s="172"/>
      <c r="F595" s="173"/>
      <c r="G595" s="173"/>
      <c r="H595" s="171"/>
      <c r="I595" s="19"/>
      <c r="J595" s="16"/>
      <c r="K595" s="17"/>
    </row>
    <row r="596" spans="1:13" s="263" customFormat="1" ht="11.25" customHeight="1">
      <c r="A596" s="198"/>
      <c r="B596" s="204"/>
      <c r="C596" s="190"/>
      <c r="D596" s="190"/>
      <c r="E596" s="167"/>
      <c r="F596" s="168"/>
      <c r="G596" s="168"/>
      <c r="H596" s="170"/>
      <c r="I596" s="19"/>
      <c r="J596" s="16"/>
      <c r="K596" s="17"/>
    </row>
    <row r="597" spans="1:13" s="263" customFormat="1" ht="11.25" customHeight="1">
      <c r="A597" s="199"/>
      <c r="B597" s="205"/>
      <c r="C597" s="191"/>
      <c r="D597" s="191"/>
      <c r="E597" s="172"/>
      <c r="F597" s="173"/>
      <c r="G597" s="173"/>
      <c r="H597" s="171"/>
      <c r="I597" s="19"/>
      <c r="J597" s="16"/>
      <c r="K597" s="17"/>
    </row>
    <row r="598" spans="1:13" s="263" customFormat="1" ht="11.25" customHeight="1">
      <c r="A598" s="198"/>
      <c r="B598" s="204"/>
      <c r="C598" s="190"/>
      <c r="D598" s="190"/>
      <c r="E598" s="167"/>
      <c r="F598" s="168"/>
      <c r="G598" s="168"/>
      <c r="H598" s="170"/>
      <c r="I598" s="19"/>
      <c r="J598" s="16"/>
      <c r="K598" s="17"/>
    </row>
    <row r="599" spans="1:13" s="263" customFormat="1" ht="11.25" customHeight="1">
      <c r="A599" s="199"/>
      <c r="B599" s="205"/>
      <c r="C599" s="191"/>
      <c r="D599" s="191"/>
      <c r="E599" s="172"/>
      <c r="F599" s="173"/>
      <c r="G599" s="173"/>
      <c r="H599" s="171"/>
      <c r="I599" s="19"/>
      <c r="J599" s="16"/>
      <c r="K599" s="17"/>
    </row>
    <row r="600" spans="1:13" s="263" customFormat="1" ht="11.25" customHeight="1">
      <c r="A600" s="198"/>
      <c r="B600" s="204"/>
      <c r="C600" s="190"/>
      <c r="D600" s="190"/>
      <c r="E600" s="167"/>
      <c r="F600" s="168"/>
      <c r="G600" s="168"/>
      <c r="H600" s="170"/>
      <c r="I600" s="19"/>
      <c r="J600" s="16"/>
      <c r="K600" s="17"/>
    </row>
    <row r="601" spans="1:13" s="263" customFormat="1" ht="11.25" customHeight="1">
      <c r="A601" s="199"/>
      <c r="B601" s="205"/>
      <c r="C601" s="191"/>
      <c r="D601" s="191"/>
      <c r="E601" s="172"/>
      <c r="F601" s="173"/>
      <c r="G601" s="173"/>
      <c r="H601" s="171"/>
      <c r="I601" s="19"/>
      <c r="J601" s="16"/>
      <c r="K601" s="17"/>
    </row>
    <row r="602" spans="1:13" s="263" customFormat="1" ht="11.25" customHeight="1">
      <c r="A602" s="198"/>
      <c r="B602" s="204"/>
      <c r="C602" s="190"/>
      <c r="D602" s="190"/>
      <c r="E602" s="167"/>
      <c r="F602" s="168"/>
      <c r="G602" s="168"/>
      <c r="H602" s="170"/>
      <c r="I602" s="19"/>
      <c r="J602" s="16"/>
      <c r="K602" s="17"/>
    </row>
    <row r="603" spans="1:13" s="263" customFormat="1" ht="11.25" customHeight="1">
      <c r="A603" s="199"/>
      <c r="B603" s="205"/>
      <c r="C603" s="191"/>
      <c r="D603" s="191"/>
      <c r="E603" s="172"/>
      <c r="F603" s="173"/>
      <c r="G603" s="173"/>
      <c r="H603" s="171"/>
      <c r="I603" s="19"/>
      <c r="J603" s="16"/>
      <c r="K603" s="17"/>
    </row>
    <row r="604" spans="1:13" s="263" customFormat="1" ht="11.25" customHeight="1">
      <c r="A604" s="198"/>
      <c r="B604" s="204"/>
      <c r="C604" s="190"/>
      <c r="D604" s="190"/>
      <c r="E604" s="167"/>
      <c r="F604" s="168"/>
      <c r="G604" s="168"/>
      <c r="H604" s="170"/>
      <c r="I604" s="19"/>
      <c r="J604" s="16"/>
      <c r="K604" s="17"/>
    </row>
    <row r="605" spans="1:13" s="263" customFormat="1" ht="11.25" customHeight="1">
      <c r="A605" s="199"/>
      <c r="B605" s="205"/>
      <c r="C605" s="191"/>
      <c r="D605" s="191"/>
      <c r="E605" s="172"/>
      <c r="F605" s="173"/>
      <c r="G605" s="173"/>
      <c r="H605" s="171"/>
      <c r="I605" s="19"/>
      <c r="J605" s="16"/>
      <c r="K605" s="17"/>
    </row>
    <row r="606" spans="1:13" s="263" customFormat="1" ht="11.25" customHeight="1">
      <c r="A606" s="192"/>
      <c r="B606" s="204" t="s">
        <v>258</v>
      </c>
      <c r="C606" s="192"/>
      <c r="D606" s="192"/>
      <c r="E606" s="167"/>
      <c r="F606" s="168"/>
      <c r="G606" s="206">
        <f>SUM(G538,G540,G542,G546)</f>
        <v>0</v>
      </c>
      <c r="H606" s="170"/>
      <c r="I606" s="136"/>
      <c r="J606" s="16"/>
      <c r="K606" s="20"/>
    </row>
    <row r="607" spans="1:13" s="263" customFormat="1" ht="11.25" customHeight="1">
      <c r="A607" s="193"/>
      <c r="B607" s="205"/>
      <c r="C607" s="193"/>
      <c r="D607" s="193"/>
      <c r="E607" s="172"/>
      <c r="F607" s="173"/>
      <c r="G607" s="303"/>
      <c r="H607" s="171"/>
      <c r="I607" s="21"/>
      <c r="J607" s="172"/>
      <c r="K607" s="169"/>
      <c r="M607" s="330"/>
    </row>
    <row r="608" spans="1:13" s="290" customFormat="1" ht="23.15" customHeight="1">
      <c r="A608" s="203"/>
      <c r="B608" s="331"/>
      <c r="C608" s="331"/>
      <c r="D608" s="331"/>
      <c r="E608" s="331"/>
      <c r="F608" s="332"/>
      <c r="G608" s="332"/>
      <c r="H608" s="332"/>
      <c r="I608" s="19"/>
      <c r="J608" s="19"/>
      <c r="K608" s="143"/>
    </row>
    <row r="609" spans="1:11" s="290" customFormat="1" ht="23.15" customHeight="1">
      <c r="A609" s="10" t="s">
        <v>18</v>
      </c>
      <c r="B609" s="10" t="s">
        <v>24</v>
      </c>
      <c r="C609" s="10" t="s">
        <v>25</v>
      </c>
      <c r="D609" s="11" t="s">
        <v>26</v>
      </c>
      <c r="E609" s="10" t="s">
        <v>23</v>
      </c>
      <c r="F609" s="12" t="s">
        <v>20</v>
      </c>
      <c r="G609" s="12" t="s">
        <v>27</v>
      </c>
      <c r="H609" s="11" t="s">
        <v>28</v>
      </c>
      <c r="I609" s="13"/>
      <c r="J609" s="10" t="s">
        <v>173</v>
      </c>
      <c r="K609" s="12" t="s">
        <v>174</v>
      </c>
    </row>
    <row r="610" spans="1:11" s="290" customFormat="1" ht="11.25" customHeight="1">
      <c r="A610" s="216" t="s">
        <v>250</v>
      </c>
      <c r="B610" s="194" t="s">
        <v>187</v>
      </c>
      <c r="C610" s="208"/>
      <c r="D610" s="192"/>
      <c r="E610" s="167"/>
      <c r="F610" s="168"/>
      <c r="G610" s="168"/>
      <c r="H610" s="170"/>
      <c r="I610" s="19"/>
      <c r="J610" s="16"/>
      <c r="K610" s="17"/>
    </row>
    <row r="611" spans="1:11" s="290" customFormat="1" ht="11.25" customHeight="1">
      <c r="A611" s="193">
        <v>7</v>
      </c>
      <c r="B611" s="195"/>
      <c r="C611" s="209"/>
      <c r="D611" s="197"/>
      <c r="E611" s="172"/>
      <c r="F611" s="173"/>
      <c r="G611" s="173"/>
      <c r="H611" s="171"/>
      <c r="I611" s="19"/>
      <c r="J611" s="16"/>
      <c r="K611" s="17"/>
    </row>
    <row r="612" spans="1:11" s="290" customFormat="1" ht="11.25" customHeight="1">
      <c r="A612" s="198"/>
      <c r="B612" s="204"/>
      <c r="C612" s="196"/>
      <c r="D612" s="192"/>
      <c r="E612" s="167"/>
      <c r="F612" s="168"/>
      <c r="G612" s="168"/>
      <c r="H612" s="170"/>
      <c r="I612" s="19"/>
      <c r="J612" s="16"/>
      <c r="K612" s="17"/>
    </row>
    <row r="613" spans="1:11" s="290" customFormat="1" ht="11.25" customHeight="1">
      <c r="A613" s="199"/>
      <c r="B613" s="205"/>
      <c r="C613" s="197"/>
      <c r="D613" s="197"/>
      <c r="E613" s="172"/>
      <c r="F613" s="173"/>
      <c r="G613" s="173"/>
      <c r="H613" s="171"/>
      <c r="I613" s="19"/>
      <c r="J613" s="16"/>
      <c r="K613" s="17"/>
    </row>
    <row r="614" spans="1:11" s="290" customFormat="1" ht="11.25" customHeight="1">
      <c r="A614" s="222"/>
      <c r="B614" s="223" t="s">
        <v>272</v>
      </c>
      <c r="C614" s="208" t="s">
        <v>357</v>
      </c>
      <c r="D614" s="190" t="s">
        <v>192</v>
      </c>
      <c r="E614" s="214">
        <v>89.4</v>
      </c>
      <c r="F614" s="212"/>
      <c r="G614" s="202"/>
      <c r="H614" s="170"/>
      <c r="I614" s="19"/>
      <c r="J614" s="16"/>
      <c r="K614" s="17"/>
    </row>
    <row r="615" spans="1:11" s="290" customFormat="1" ht="11.25" customHeight="1">
      <c r="A615" s="199"/>
      <c r="B615" s="197"/>
      <c r="C615" s="209"/>
      <c r="D615" s="191"/>
      <c r="E615" s="303"/>
      <c r="F615" s="303"/>
      <c r="G615" s="303"/>
      <c r="H615" s="171"/>
      <c r="I615" s="19"/>
      <c r="J615" s="16"/>
      <c r="K615" s="17"/>
    </row>
    <row r="616" spans="1:11" s="290" customFormat="1" ht="11.25" customHeight="1">
      <c r="A616" s="222"/>
      <c r="B616" s="196" t="s">
        <v>273</v>
      </c>
      <c r="C616" s="208" t="s">
        <v>266</v>
      </c>
      <c r="D616" s="190" t="s">
        <v>145</v>
      </c>
      <c r="E616" s="214">
        <v>54.2</v>
      </c>
      <c r="F616" s="212"/>
      <c r="G616" s="202"/>
      <c r="H616" s="170"/>
      <c r="I616" s="19"/>
      <c r="J616" s="16"/>
      <c r="K616" s="17"/>
    </row>
    <row r="617" spans="1:11" s="290" customFormat="1" ht="11.25" customHeight="1">
      <c r="A617" s="199"/>
      <c r="B617" s="197"/>
      <c r="C617" s="209"/>
      <c r="D617" s="191"/>
      <c r="E617" s="303"/>
      <c r="F617" s="303"/>
      <c r="G617" s="303"/>
      <c r="H617" s="171"/>
      <c r="I617" s="19"/>
      <c r="J617" s="16"/>
      <c r="K617" s="17"/>
    </row>
    <row r="618" spans="1:11" s="290" customFormat="1" ht="11.25" customHeight="1">
      <c r="A618" s="222"/>
      <c r="B618" s="204"/>
      <c r="C618" s="208"/>
      <c r="D618" s="190"/>
      <c r="E618" s="167"/>
      <c r="F618" s="168"/>
      <c r="G618" s="168"/>
      <c r="H618" s="170"/>
      <c r="I618" s="19"/>
      <c r="J618" s="16"/>
      <c r="K618" s="17"/>
    </row>
    <row r="619" spans="1:11" s="290" customFormat="1" ht="11.25" customHeight="1">
      <c r="A619" s="199"/>
      <c r="B619" s="205"/>
      <c r="C619" s="209"/>
      <c r="D619" s="191"/>
      <c r="E619" s="172"/>
      <c r="F619" s="173"/>
      <c r="G619" s="173"/>
      <c r="H619" s="171"/>
      <c r="I619" s="19"/>
      <c r="J619" s="16"/>
      <c r="K619" s="17"/>
    </row>
    <row r="620" spans="1:11" s="290" customFormat="1" ht="11.25" customHeight="1">
      <c r="A620" s="222"/>
      <c r="B620" s="196"/>
      <c r="C620" s="208"/>
      <c r="D620" s="190"/>
      <c r="E620" s="167"/>
      <c r="F620" s="168"/>
      <c r="G620" s="168"/>
      <c r="H620" s="170"/>
      <c r="I620" s="19"/>
      <c r="J620" s="16"/>
      <c r="K620" s="17"/>
    </row>
    <row r="621" spans="1:11" s="290" customFormat="1" ht="11.25" customHeight="1">
      <c r="A621" s="199"/>
      <c r="B621" s="197"/>
      <c r="C621" s="209"/>
      <c r="D621" s="191"/>
      <c r="E621" s="172"/>
      <c r="F621" s="173"/>
      <c r="G621" s="173"/>
      <c r="H621" s="171"/>
      <c r="I621" s="19"/>
      <c r="J621" s="16"/>
      <c r="K621" s="17"/>
    </row>
    <row r="622" spans="1:11" s="290" customFormat="1" ht="11.25" customHeight="1">
      <c r="A622" s="222"/>
      <c r="B622" s="196"/>
      <c r="C622" s="208"/>
      <c r="D622" s="190"/>
      <c r="E622" s="167"/>
      <c r="F622" s="168"/>
      <c r="G622" s="168"/>
      <c r="H622" s="170"/>
      <c r="I622" s="19"/>
      <c r="J622" s="16"/>
      <c r="K622" s="17"/>
    </row>
    <row r="623" spans="1:11" s="290" customFormat="1" ht="11.25" customHeight="1">
      <c r="A623" s="199"/>
      <c r="B623" s="197"/>
      <c r="C623" s="209"/>
      <c r="D623" s="191"/>
      <c r="E623" s="172"/>
      <c r="F623" s="173"/>
      <c r="G623" s="173"/>
      <c r="H623" s="171"/>
      <c r="I623" s="19"/>
      <c r="J623" s="16"/>
      <c r="K623" s="17"/>
    </row>
    <row r="624" spans="1:11" s="290" customFormat="1" ht="11.25" customHeight="1">
      <c r="A624" s="198"/>
      <c r="B624" s="196"/>
      <c r="C624" s="208"/>
      <c r="D624" s="190"/>
      <c r="E624" s="167"/>
      <c r="F624" s="168"/>
      <c r="G624" s="168"/>
      <c r="H624" s="170"/>
      <c r="I624" s="19"/>
      <c r="J624" s="16"/>
      <c r="K624" s="17"/>
    </row>
    <row r="625" spans="1:11" s="290" customFormat="1" ht="11.25" customHeight="1">
      <c r="A625" s="199"/>
      <c r="B625" s="197"/>
      <c r="C625" s="209"/>
      <c r="D625" s="191"/>
      <c r="E625" s="172"/>
      <c r="F625" s="173"/>
      <c r="G625" s="173"/>
      <c r="H625" s="171"/>
      <c r="I625" s="19"/>
      <c r="J625" s="16"/>
      <c r="K625" s="17"/>
    </row>
    <row r="626" spans="1:11" s="290" customFormat="1" ht="11.25" customHeight="1">
      <c r="A626" s="198"/>
      <c r="B626" s="196"/>
      <c r="C626" s="196"/>
      <c r="D626" s="190"/>
      <c r="E626" s="167"/>
      <c r="F626" s="168"/>
      <c r="G626" s="168"/>
      <c r="H626" s="170"/>
      <c r="I626" s="19"/>
      <c r="J626" s="16"/>
      <c r="K626" s="17"/>
    </row>
    <row r="627" spans="1:11" s="290" customFormat="1" ht="11.25" customHeight="1">
      <c r="A627" s="199"/>
      <c r="B627" s="197"/>
      <c r="C627" s="197"/>
      <c r="D627" s="191"/>
      <c r="E627" s="172"/>
      <c r="F627" s="173"/>
      <c r="G627" s="173"/>
      <c r="H627" s="171"/>
      <c r="I627" s="19"/>
      <c r="J627" s="16"/>
      <c r="K627" s="17"/>
    </row>
    <row r="628" spans="1:11" s="290" customFormat="1" ht="11.25" customHeight="1">
      <c r="A628" s="198"/>
      <c r="B628" s="196"/>
      <c r="C628" s="196"/>
      <c r="D628" s="190"/>
      <c r="E628" s="167"/>
      <c r="F628" s="168"/>
      <c r="G628" s="168"/>
      <c r="H628" s="170"/>
      <c r="I628" s="19"/>
      <c r="J628" s="16"/>
      <c r="K628" s="17"/>
    </row>
    <row r="629" spans="1:11" s="290" customFormat="1" ht="11.25" customHeight="1">
      <c r="A629" s="199"/>
      <c r="B629" s="197"/>
      <c r="C629" s="197"/>
      <c r="D629" s="191"/>
      <c r="E629" s="172"/>
      <c r="F629" s="173"/>
      <c r="G629" s="173"/>
      <c r="H629" s="171"/>
      <c r="I629" s="19"/>
      <c r="J629" s="16"/>
      <c r="K629" s="17"/>
    </row>
    <row r="630" spans="1:11" s="290" customFormat="1" ht="11.25" customHeight="1">
      <c r="A630" s="198"/>
      <c r="B630" s="196"/>
      <c r="C630" s="208"/>
      <c r="D630" s="190"/>
      <c r="E630" s="167"/>
      <c r="F630" s="168"/>
      <c r="G630" s="168"/>
      <c r="H630" s="170"/>
      <c r="I630" s="19"/>
      <c r="J630" s="16"/>
      <c r="K630" s="17"/>
    </row>
    <row r="631" spans="1:11" s="290" customFormat="1" ht="11.25" customHeight="1">
      <c r="A631" s="199"/>
      <c r="B631" s="197"/>
      <c r="C631" s="209"/>
      <c r="D631" s="191"/>
      <c r="E631" s="172"/>
      <c r="F631" s="173"/>
      <c r="G631" s="173"/>
      <c r="H631" s="171"/>
      <c r="I631" s="19"/>
      <c r="J631" s="16"/>
      <c r="K631" s="17"/>
    </row>
    <row r="632" spans="1:11" s="290" customFormat="1" ht="11.25" customHeight="1">
      <c r="A632" s="198"/>
      <c r="B632" s="204"/>
      <c r="C632" s="190"/>
      <c r="D632" s="192"/>
      <c r="E632" s="167"/>
      <c r="F632" s="168"/>
      <c r="G632" s="168"/>
      <c r="H632" s="170"/>
      <c r="I632" s="19"/>
      <c r="J632" s="16"/>
      <c r="K632" s="17"/>
    </row>
    <row r="633" spans="1:11" s="290" customFormat="1" ht="11.25" customHeight="1">
      <c r="A633" s="199"/>
      <c r="B633" s="205"/>
      <c r="C633" s="191"/>
      <c r="D633" s="197"/>
      <c r="E633" s="172"/>
      <c r="F633" s="173"/>
      <c r="G633" s="173"/>
      <c r="H633" s="171"/>
      <c r="I633" s="19"/>
      <c r="J633" s="16"/>
      <c r="K633" s="17"/>
    </row>
    <row r="634" spans="1:11" s="290" customFormat="1" ht="11.25" customHeight="1">
      <c r="A634" s="198"/>
      <c r="B634" s="204"/>
      <c r="C634" s="208"/>
      <c r="D634" s="192"/>
      <c r="E634" s="167"/>
      <c r="F634" s="168"/>
      <c r="G634" s="168"/>
      <c r="H634" s="170"/>
      <c r="I634" s="19"/>
      <c r="J634" s="16"/>
      <c r="K634" s="17"/>
    </row>
    <row r="635" spans="1:11" s="290" customFormat="1" ht="11.25" customHeight="1">
      <c r="A635" s="199"/>
      <c r="B635" s="205"/>
      <c r="C635" s="209"/>
      <c r="D635" s="197"/>
      <c r="E635" s="172"/>
      <c r="F635" s="173"/>
      <c r="G635" s="173"/>
      <c r="H635" s="171"/>
      <c r="I635" s="19"/>
      <c r="J635" s="16"/>
      <c r="K635" s="17"/>
    </row>
    <row r="636" spans="1:11" s="290" customFormat="1" ht="11.25" customHeight="1">
      <c r="A636" s="198"/>
      <c r="B636" s="196"/>
      <c r="C636" s="196"/>
      <c r="D636" s="190"/>
      <c r="E636" s="167"/>
      <c r="F636" s="168"/>
      <c r="G636" s="168"/>
      <c r="H636" s="170"/>
      <c r="I636" s="19"/>
      <c r="J636" s="16"/>
      <c r="K636" s="17"/>
    </row>
    <row r="637" spans="1:11" s="290" customFormat="1" ht="11.25" customHeight="1">
      <c r="A637" s="199"/>
      <c r="B637" s="197"/>
      <c r="C637" s="197"/>
      <c r="D637" s="191"/>
      <c r="E637" s="172"/>
      <c r="F637" s="173"/>
      <c r="G637" s="173"/>
      <c r="H637" s="171"/>
      <c r="I637" s="19"/>
      <c r="J637" s="16"/>
      <c r="K637" s="17"/>
    </row>
    <row r="638" spans="1:11" s="263" customFormat="1" ht="11.25" customHeight="1">
      <c r="A638" s="198"/>
      <c r="B638" s="204"/>
      <c r="C638" s="208"/>
      <c r="D638" s="192"/>
      <c r="E638" s="167"/>
      <c r="F638" s="168"/>
      <c r="G638" s="168"/>
      <c r="H638" s="170"/>
      <c r="I638" s="19"/>
      <c r="J638" s="16"/>
      <c r="K638" s="17"/>
    </row>
    <row r="639" spans="1:11" s="263" customFormat="1" ht="11.25" customHeight="1">
      <c r="A639" s="199"/>
      <c r="B639" s="205"/>
      <c r="C639" s="209"/>
      <c r="D639" s="197"/>
      <c r="E639" s="172"/>
      <c r="F639" s="173"/>
      <c r="G639" s="173"/>
      <c r="H639" s="171"/>
      <c r="I639" s="19"/>
      <c r="J639" s="16"/>
      <c r="K639" s="17"/>
    </row>
    <row r="640" spans="1:11" s="263" customFormat="1" ht="11.25" customHeight="1">
      <c r="A640" s="198"/>
      <c r="B640" s="204"/>
      <c r="C640" s="208"/>
      <c r="D640" s="192"/>
      <c r="E640" s="167"/>
      <c r="F640" s="168"/>
      <c r="G640" s="168"/>
      <c r="H640" s="170"/>
      <c r="I640" s="19"/>
      <c r="J640" s="16"/>
      <c r="K640" s="17"/>
    </row>
    <row r="641" spans="1:11" s="263" customFormat="1" ht="11.25" customHeight="1">
      <c r="A641" s="199"/>
      <c r="B641" s="205"/>
      <c r="C641" s="209"/>
      <c r="D641" s="197"/>
      <c r="E641" s="172"/>
      <c r="F641" s="173"/>
      <c r="G641" s="173"/>
      <c r="H641" s="171"/>
      <c r="I641" s="19"/>
      <c r="J641" s="16"/>
      <c r="K641" s="17"/>
    </row>
    <row r="642" spans="1:11" s="290" customFormat="1" ht="11.25" customHeight="1">
      <c r="A642" s="198"/>
      <c r="B642" s="204"/>
      <c r="C642" s="190"/>
      <c r="D642" s="190"/>
      <c r="E642" s="167"/>
      <c r="F642" s="168"/>
      <c r="G642" s="168"/>
      <c r="H642" s="170"/>
      <c r="I642" s="19"/>
      <c r="J642" s="16"/>
      <c r="K642" s="17"/>
    </row>
    <row r="643" spans="1:11" s="290" customFormat="1" ht="11.25" customHeight="1">
      <c r="A643" s="199"/>
      <c r="B643" s="205"/>
      <c r="C643" s="191"/>
      <c r="D643" s="191"/>
      <c r="E643" s="172"/>
      <c r="F643" s="173"/>
      <c r="G643" s="173"/>
      <c r="H643" s="171"/>
      <c r="I643" s="19"/>
      <c r="J643" s="16"/>
      <c r="K643" s="17"/>
    </row>
    <row r="644" spans="1:11" s="290" customFormat="1" ht="11.25" customHeight="1">
      <c r="A644" s="198"/>
      <c r="B644" s="204"/>
      <c r="C644" s="190"/>
      <c r="D644" s="190"/>
      <c r="E644" s="167"/>
      <c r="F644" s="168"/>
      <c r="G644" s="168"/>
      <c r="H644" s="170"/>
      <c r="I644" s="19"/>
      <c r="J644" s="16"/>
      <c r="K644" s="17"/>
    </row>
    <row r="645" spans="1:11" s="290" customFormat="1" ht="11.25" customHeight="1">
      <c r="A645" s="199"/>
      <c r="B645" s="205"/>
      <c r="C645" s="191"/>
      <c r="D645" s="191"/>
      <c r="E645" s="172"/>
      <c r="F645" s="173"/>
      <c r="G645" s="173"/>
      <c r="H645" s="171"/>
      <c r="I645" s="19"/>
      <c r="J645" s="16"/>
      <c r="K645" s="17"/>
    </row>
    <row r="646" spans="1:11" s="290" customFormat="1" ht="11.25" customHeight="1">
      <c r="A646" s="198"/>
      <c r="B646" s="204"/>
      <c r="C646" s="190"/>
      <c r="D646" s="190"/>
      <c r="E646" s="167"/>
      <c r="F646" s="168"/>
      <c r="G646" s="168"/>
      <c r="H646" s="170"/>
      <c r="I646" s="19"/>
      <c r="J646" s="16"/>
      <c r="K646" s="17"/>
    </row>
    <row r="647" spans="1:11" s="290" customFormat="1" ht="11.25" customHeight="1">
      <c r="A647" s="199"/>
      <c r="B647" s="205"/>
      <c r="C647" s="191"/>
      <c r="D647" s="191"/>
      <c r="E647" s="172"/>
      <c r="F647" s="173"/>
      <c r="G647" s="173"/>
      <c r="H647" s="171"/>
      <c r="I647" s="19"/>
      <c r="J647" s="16"/>
      <c r="K647" s="17"/>
    </row>
    <row r="648" spans="1:11" s="290" customFormat="1" ht="11.25" customHeight="1">
      <c r="A648" s="198"/>
      <c r="B648" s="196"/>
      <c r="C648" s="196"/>
      <c r="D648" s="192"/>
      <c r="E648" s="167"/>
      <c r="F648" s="168"/>
      <c r="G648" s="168"/>
      <c r="H648" s="170"/>
      <c r="I648" s="19"/>
      <c r="J648" s="16"/>
      <c r="K648" s="17"/>
    </row>
    <row r="649" spans="1:11" s="290" customFormat="1" ht="11.25" customHeight="1">
      <c r="A649" s="199"/>
      <c r="B649" s="197"/>
      <c r="C649" s="197"/>
      <c r="D649" s="197"/>
      <c r="E649" s="172"/>
      <c r="F649" s="173"/>
      <c r="G649" s="173"/>
      <c r="H649" s="171"/>
      <c r="I649" s="19"/>
      <c r="J649" s="16"/>
      <c r="K649" s="17"/>
    </row>
    <row r="650" spans="1:11" s="290" customFormat="1" ht="11.25" customHeight="1">
      <c r="A650" s="198"/>
      <c r="B650" s="204"/>
      <c r="C650" s="190"/>
      <c r="D650" s="190"/>
      <c r="E650" s="167"/>
      <c r="F650" s="168"/>
      <c r="G650" s="168"/>
      <c r="H650" s="170"/>
      <c r="I650" s="19"/>
      <c r="J650" s="16"/>
      <c r="K650" s="17"/>
    </row>
    <row r="651" spans="1:11" s="290" customFormat="1" ht="11.25" customHeight="1">
      <c r="A651" s="199"/>
      <c r="B651" s="205"/>
      <c r="C651" s="191"/>
      <c r="D651" s="191"/>
      <c r="E651" s="172"/>
      <c r="F651" s="173"/>
      <c r="G651" s="173"/>
      <c r="H651" s="171"/>
      <c r="I651" s="19"/>
      <c r="J651" s="16"/>
      <c r="K651" s="17"/>
    </row>
    <row r="652" spans="1:11" s="290" customFormat="1" ht="11.25" customHeight="1">
      <c r="A652" s="198"/>
      <c r="B652" s="204"/>
      <c r="C652" s="190"/>
      <c r="D652" s="190"/>
      <c r="E652" s="167"/>
      <c r="F652" s="168"/>
      <c r="G652" s="168"/>
      <c r="H652" s="170"/>
      <c r="I652" s="19"/>
      <c r="J652" s="16"/>
      <c r="K652" s="17"/>
    </row>
    <row r="653" spans="1:11" s="290" customFormat="1" ht="11.25" customHeight="1">
      <c r="A653" s="199"/>
      <c r="B653" s="205"/>
      <c r="C653" s="191"/>
      <c r="D653" s="191"/>
      <c r="E653" s="172"/>
      <c r="F653" s="173"/>
      <c r="G653" s="173"/>
      <c r="H653" s="171"/>
      <c r="I653" s="19"/>
      <c r="J653" s="16"/>
      <c r="K653" s="17"/>
    </row>
    <row r="654" spans="1:11" s="290" customFormat="1" ht="11.25" customHeight="1">
      <c r="A654" s="198"/>
      <c r="B654" s="204"/>
      <c r="C654" s="190"/>
      <c r="D654" s="190"/>
      <c r="E654" s="167"/>
      <c r="F654" s="168"/>
      <c r="G654" s="168"/>
      <c r="H654" s="170"/>
      <c r="I654" s="19"/>
      <c r="J654" s="16"/>
      <c r="K654" s="17"/>
    </row>
    <row r="655" spans="1:11" s="290" customFormat="1" ht="11.25" customHeight="1">
      <c r="A655" s="199"/>
      <c r="B655" s="205"/>
      <c r="C655" s="191"/>
      <c r="D655" s="191"/>
      <c r="E655" s="172"/>
      <c r="F655" s="173"/>
      <c r="G655" s="173"/>
      <c r="H655" s="171"/>
      <c r="I655" s="19"/>
      <c r="J655" s="16"/>
      <c r="K655" s="17"/>
    </row>
    <row r="656" spans="1:11" s="290" customFormat="1" ht="11.25" customHeight="1">
      <c r="A656" s="198"/>
      <c r="B656" s="204"/>
      <c r="C656" s="190"/>
      <c r="D656" s="190"/>
      <c r="E656" s="167"/>
      <c r="F656" s="168"/>
      <c r="G656" s="168"/>
      <c r="H656" s="170"/>
      <c r="I656" s="19"/>
      <c r="J656" s="16"/>
      <c r="K656" s="17"/>
    </row>
    <row r="657" spans="1:11" s="290" customFormat="1" ht="11.25" customHeight="1">
      <c r="A657" s="199"/>
      <c r="B657" s="205"/>
      <c r="C657" s="191"/>
      <c r="D657" s="191"/>
      <c r="E657" s="172"/>
      <c r="F657" s="173"/>
      <c r="G657" s="173"/>
      <c r="H657" s="171"/>
      <c r="I657" s="19"/>
      <c r="J657" s="16"/>
      <c r="K657" s="17"/>
    </row>
    <row r="658" spans="1:11" s="290" customFormat="1" ht="11.25" customHeight="1">
      <c r="A658" s="198"/>
      <c r="B658" s="204"/>
      <c r="C658" s="190"/>
      <c r="D658" s="190"/>
      <c r="E658" s="167"/>
      <c r="F658" s="168"/>
      <c r="G658" s="168"/>
      <c r="H658" s="170"/>
      <c r="I658" s="19"/>
      <c r="J658" s="16"/>
      <c r="K658" s="17"/>
    </row>
    <row r="659" spans="1:11" s="290" customFormat="1" ht="11.25" customHeight="1">
      <c r="A659" s="199"/>
      <c r="B659" s="205"/>
      <c r="C659" s="191"/>
      <c r="D659" s="191"/>
      <c r="E659" s="172"/>
      <c r="F659" s="173"/>
      <c r="G659" s="173"/>
      <c r="H659" s="171"/>
      <c r="I659" s="19"/>
      <c r="J659" s="16"/>
      <c r="K659" s="17"/>
    </row>
    <row r="660" spans="1:11" s="290" customFormat="1" ht="11.25" customHeight="1">
      <c r="A660" s="198"/>
      <c r="B660" s="204"/>
      <c r="C660" s="190"/>
      <c r="D660" s="190"/>
      <c r="E660" s="167"/>
      <c r="F660" s="168"/>
      <c r="G660" s="168"/>
      <c r="H660" s="170"/>
      <c r="I660" s="19"/>
      <c r="J660" s="16"/>
      <c r="K660" s="17"/>
    </row>
    <row r="661" spans="1:11" s="290" customFormat="1" ht="11.25" customHeight="1">
      <c r="A661" s="199"/>
      <c r="B661" s="205"/>
      <c r="C661" s="191"/>
      <c r="D661" s="191"/>
      <c r="E661" s="172"/>
      <c r="F661" s="173"/>
      <c r="G661" s="173"/>
      <c r="H661" s="171"/>
      <c r="I661" s="19"/>
      <c r="J661" s="16"/>
      <c r="K661" s="17"/>
    </row>
    <row r="662" spans="1:11" s="290" customFormat="1" ht="11.25" customHeight="1">
      <c r="A662" s="198"/>
      <c r="B662" s="204"/>
      <c r="C662" s="190"/>
      <c r="D662" s="190"/>
      <c r="E662" s="167"/>
      <c r="F662" s="168"/>
      <c r="G662" s="168"/>
      <c r="H662" s="170"/>
      <c r="I662" s="19"/>
      <c r="J662" s="16"/>
      <c r="K662" s="17"/>
    </row>
    <row r="663" spans="1:11" s="290" customFormat="1" ht="11.25" customHeight="1">
      <c r="A663" s="199"/>
      <c r="B663" s="205"/>
      <c r="C663" s="191"/>
      <c r="D663" s="191"/>
      <c r="E663" s="172"/>
      <c r="F663" s="173"/>
      <c r="G663" s="173"/>
      <c r="H663" s="171"/>
      <c r="I663" s="19"/>
      <c r="J663" s="16"/>
      <c r="K663" s="17"/>
    </row>
    <row r="664" spans="1:11" s="290" customFormat="1" ht="11.25" customHeight="1">
      <c r="A664" s="198"/>
      <c r="B664" s="204"/>
      <c r="C664" s="190"/>
      <c r="D664" s="190"/>
      <c r="E664" s="167"/>
      <c r="F664" s="168"/>
      <c r="G664" s="168"/>
      <c r="H664" s="170"/>
      <c r="I664" s="19"/>
      <c r="J664" s="16"/>
      <c r="K664" s="17"/>
    </row>
    <row r="665" spans="1:11" s="290" customFormat="1" ht="11.25" customHeight="1">
      <c r="A665" s="199"/>
      <c r="B665" s="205"/>
      <c r="C665" s="191"/>
      <c r="D665" s="191"/>
      <c r="E665" s="172"/>
      <c r="F665" s="173"/>
      <c r="G665" s="173"/>
      <c r="H665" s="171"/>
      <c r="I665" s="19"/>
      <c r="J665" s="16"/>
      <c r="K665" s="17"/>
    </row>
    <row r="666" spans="1:11" s="263" customFormat="1" ht="11.25" customHeight="1">
      <c r="A666" s="198"/>
      <c r="B666" s="204"/>
      <c r="C666" s="190"/>
      <c r="D666" s="190"/>
      <c r="E666" s="167"/>
      <c r="F666" s="168"/>
      <c r="G666" s="168"/>
      <c r="H666" s="170"/>
      <c r="I666" s="19"/>
      <c r="J666" s="16"/>
      <c r="K666" s="17"/>
    </row>
    <row r="667" spans="1:11" s="263" customFormat="1" ht="11.25" customHeight="1">
      <c r="A667" s="199"/>
      <c r="B667" s="205"/>
      <c r="C667" s="191"/>
      <c r="D667" s="191"/>
      <c r="E667" s="172"/>
      <c r="F667" s="173"/>
      <c r="G667" s="173"/>
      <c r="H667" s="171"/>
      <c r="I667" s="19"/>
      <c r="J667" s="16"/>
      <c r="K667" s="17"/>
    </row>
    <row r="668" spans="1:11" s="263" customFormat="1" ht="11.25" customHeight="1">
      <c r="A668" s="198"/>
      <c r="B668" s="204"/>
      <c r="C668" s="190"/>
      <c r="D668" s="190"/>
      <c r="E668" s="167"/>
      <c r="F668" s="168"/>
      <c r="G668" s="168"/>
      <c r="H668" s="170"/>
      <c r="I668" s="19"/>
      <c r="J668" s="16"/>
      <c r="K668" s="17"/>
    </row>
    <row r="669" spans="1:11" s="263" customFormat="1" ht="11.25" customHeight="1">
      <c r="A669" s="199"/>
      <c r="B669" s="205"/>
      <c r="C669" s="191"/>
      <c r="D669" s="191"/>
      <c r="E669" s="172"/>
      <c r="F669" s="173"/>
      <c r="G669" s="173"/>
      <c r="H669" s="171"/>
      <c r="I669" s="19"/>
      <c r="J669" s="16"/>
      <c r="K669" s="17"/>
    </row>
    <row r="670" spans="1:11" s="263" customFormat="1" ht="11.25" customHeight="1">
      <c r="A670" s="198"/>
      <c r="B670" s="204"/>
      <c r="C670" s="190"/>
      <c r="D670" s="190"/>
      <c r="E670" s="167"/>
      <c r="F670" s="168"/>
      <c r="G670" s="168"/>
      <c r="H670" s="170"/>
      <c r="I670" s="19"/>
      <c r="J670" s="16"/>
      <c r="K670" s="17"/>
    </row>
    <row r="671" spans="1:11" s="263" customFormat="1" ht="11.25" customHeight="1">
      <c r="A671" s="199"/>
      <c r="B671" s="205"/>
      <c r="C671" s="191"/>
      <c r="D671" s="191"/>
      <c r="E671" s="172"/>
      <c r="F671" s="173"/>
      <c r="G671" s="173"/>
      <c r="H671" s="171"/>
      <c r="I671" s="19"/>
      <c r="J671" s="16"/>
      <c r="K671" s="17"/>
    </row>
    <row r="672" spans="1:11" s="263" customFormat="1" ht="11.25" customHeight="1">
      <c r="A672" s="198"/>
      <c r="B672" s="204"/>
      <c r="C672" s="190"/>
      <c r="D672" s="190"/>
      <c r="E672" s="167"/>
      <c r="F672" s="168"/>
      <c r="G672" s="168"/>
      <c r="H672" s="170"/>
      <c r="I672" s="19"/>
      <c r="J672" s="16"/>
      <c r="K672" s="17"/>
    </row>
    <row r="673" spans="1:13" s="263" customFormat="1" ht="11.25" customHeight="1">
      <c r="A673" s="199"/>
      <c r="B673" s="205"/>
      <c r="C673" s="191"/>
      <c r="D673" s="191"/>
      <c r="E673" s="172"/>
      <c r="F673" s="173"/>
      <c r="G673" s="173"/>
      <c r="H673" s="171"/>
      <c r="I673" s="19"/>
      <c r="J673" s="16"/>
      <c r="K673" s="17"/>
    </row>
    <row r="674" spans="1:13" s="263" customFormat="1" ht="11.25" customHeight="1">
      <c r="A674" s="198"/>
      <c r="B674" s="204"/>
      <c r="C674" s="190"/>
      <c r="D674" s="190"/>
      <c r="E674" s="167"/>
      <c r="F674" s="168"/>
      <c r="G674" s="168"/>
      <c r="H674" s="170"/>
      <c r="I674" s="19"/>
      <c r="J674" s="16"/>
      <c r="K674" s="17"/>
    </row>
    <row r="675" spans="1:13" s="263" customFormat="1" ht="11.25" customHeight="1">
      <c r="A675" s="199"/>
      <c r="B675" s="205"/>
      <c r="C675" s="191"/>
      <c r="D675" s="191"/>
      <c r="E675" s="172"/>
      <c r="F675" s="173"/>
      <c r="G675" s="173"/>
      <c r="H675" s="171"/>
      <c r="I675" s="19"/>
      <c r="J675" s="16"/>
      <c r="K675" s="17"/>
    </row>
    <row r="676" spans="1:13" s="263" customFormat="1" ht="11.25" customHeight="1">
      <c r="A676" s="198"/>
      <c r="B676" s="204"/>
      <c r="C676" s="190"/>
      <c r="D676" s="190"/>
      <c r="E676" s="167"/>
      <c r="F676" s="168"/>
      <c r="G676" s="168"/>
      <c r="H676" s="170"/>
      <c r="I676" s="19"/>
      <c r="J676" s="16"/>
      <c r="K676" s="17"/>
    </row>
    <row r="677" spans="1:13" s="263" customFormat="1" ht="11.25" customHeight="1">
      <c r="A677" s="199"/>
      <c r="B677" s="205"/>
      <c r="C677" s="191"/>
      <c r="D677" s="191"/>
      <c r="E677" s="172"/>
      <c r="F677" s="173"/>
      <c r="G677" s="173"/>
      <c r="H677" s="171"/>
      <c r="I677" s="19"/>
      <c r="J677" s="16"/>
      <c r="K677" s="17"/>
    </row>
    <row r="678" spans="1:13" s="263" customFormat="1" ht="11.25" customHeight="1">
      <c r="A678" s="198"/>
      <c r="B678" s="204"/>
      <c r="C678" s="190"/>
      <c r="D678" s="190"/>
      <c r="E678" s="167"/>
      <c r="F678" s="168"/>
      <c r="G678" s="168"/>
      <c r="H678" s="170"/>
      <c r="I678" s="19"/>
      <c r="J678" s="16"/>
      <c r="K678" s="17"/>
    </row>
    <row r="679" spans="1:13" s="263" customFormat="1" ht="11.25" customHeight="1">
      <c r="A679" s="199"/>
      <c r="B679" s="205"/>
      <c r="C679" s="191"/>
      <c r="D679" s="191"/>
      <c r="E679" s="172"/>
      <c r="F679" s="173"/>
      <c r="G679" s="173"/>
      <c r="H679" s="171"/>
      <c r="I679" s="19"/>
      <c r="J679" s="16"/>
      <c r="K679" s="17"/>
    </row>
    <row r="680" spans="1:13" s="263" customFormat="1" ht="11.25" customHeight="1">
      <c r="A680" s="198"/>
      <c r="B680" s="204"/>
      <c r="C680" s="190"/>
      <c r="D680" s="190"/>
      <c r="E680" s="167"/>
      <c r="F680" s="168"/>
      <c r="G680" s="168"/>
      <c r="H680" s="170"/>
      <c r="I680" s="19"/>
      <c r="J680" s="16"/>
      <c r="K680" s="17"/>
    </row>
    <row r="681" spans="1:13" s="263" customFormat="1" ht="11.25" customHeight="1">
      <c r="A681" s="199"/>
      <c r="B681" s="205"/>
      <c r="C681" s="191"/>
      <c r="D681" s="191"/>
      <c r="E681" s="172"/>
      <c r="F681" s="173"/>
      <c r="G681" s="173"/>
      <c r="H681" s="171"/>
      <c r="I681" s="19"/>
      <c r="J681" s="16"/>
      <c r="K681" s="17"/>
    </row>
    <row r="682" spans="1:13" s="263" customFormat="1" ht="11.25" customHeight="1">
      <c r="A682" s="192"/>
      <c r="B682" s="204" t="s">
        <v>271</v>
      </c>
      <c r="C682" s="192"/>
      <c r="D682" s="192"/>
      <c r="E682" s="167"/>
      <c r="F682" s="168"/>
      <c r="G682" s="206">
        <f>SUM(G614,G616)</f>
        <v>0</v>
      </c>
      <c r="H682" s="170"/>
      <c r="I682" s="136"/>
      <c r="J682" s="16"/>
      <c r="K682" s="20"/>
    </row>
    <row r="683" spans="1:13" s="263" customFormat="1" ht="11.25" customHeight="1">
      <c r="A683" s="193"/>
      <c r="B683" s="205"/>
      <c r="C683" s="193"/>
      <c r="D683" s="193"/>
      <c r="E683" s="172"/>
      <c r="F683" s="173"/>
      <c r="G683" s="303"/>
      <c r="H683" s="171"/>
      <c r="I683" s="21"/>
      <c r="J683" s="172"/>
      <c r="K683" s="169"/>
      <c r="M683" s="330"/>
    </row>
    <row r="684" spans="1:13" s="290" customFormat="1" ht="23.15" customHeight="1">
      <c r="A684" s="203"/>
      <c r="B684" s="331"/>
      <c r="C684" s="331"/>
      <c r="D684" s="331"/>
      <c r="E684" s="331"/>
      <c r="F684" s="332"/>
      <c r="G684" s="332"/>
      <c r="H684" s="332"/>
      <c r="I684" s="19"/>
      <c r="J684" s="19"/>
      <c r="K684" s="143"/>
    </row>
    <row r="685" spans="1:13" s="290" customFormat="1" ht="23.15" customHeight="1">
      <c r="A685" s="10" t="s">
        <v>18</v>
      </c>
      <c r="B685" s="10" t="s">
        <v>24</v>
      </c>
      <c r="C685" s="10" t="s">
        <v>25</v>
      </c>
      <c r="D685" s="11" t="s">
        <v>26</v>
      </c>
      <c r="E685" s="10" t="s">
        <v>23</v>
      </c>
      <c r="F685" s="12" t="s">
        <v>20</v>
      </c>
      <c r="G685" s="12" t="s">
        <v>27</v>
      </c>
      <c r="H685" s="11" t="s">
        <v>28</v>
      </c>
      <c r="I685" s="13"/>
      <c r="J685" s="10" t="s">
        <v>173</v>
      </c>
      <c r="K685" s="12" t="s">
        <v>174</v>
      </c>
    </row>
    <row r="686" spans="1:13" s="290" customFormat="1" ht="11.25" customHeight="1">
      <c r="A686" s="216" t="s">
        <v>257</v>
      </c>
      <c r="B686" s="194" t="s">
        <v>188</v>
      </c>
      <c r="C686" s="196"/>
      <c r="D686" s="190"/>
      <c r="E686" s="167"/>
      <c r="F686" s="168"/>
      <c r="G686" s="168"/>
      <c r="H686" s="170"/>
      <c r="I686" s="19"/>
      <c r="J686" s="16"/>
      <c r="K686" s="17"/>
    </row>
    <row r="687" spans="1:13" s="290" customFormat="1" ht="11.25" customHeight="1">
      <c r="A687" s="193">
        <v>8</v>
      </c>
      <c r="B687" s="195"/>
      <c r="C687" s="197"/>
      <c r="D687" s="191"/>
      <c r="E687" s="172"/>
      <c r="F687" s="173"/>
      <c r="G687" s="173"/>
      <c r="H687" s="171"/>
      <c r="I687" s="19"/>
      <c r="J687" s="16"/>
      <c r="K687" s="17"/>
    </row>
    <row r="688" spans="1:13" s="290" customFormat="1" ht="11.25" customHeight="1">
      <c r="A688" s="198"/>
      <c r="B688" s="204"/>
      <c r="C688" s="196"/>
      <c r="D688" s="190"/>
      <c r="E688" s="167"/>
      <c r="F688" s="168"/>
      <c r="G688" s="168"/>
      <c r="H688" s="170"/>
      <c r="I688" s="19"/>
      <c r="J688" s="16"/>
      <c r="K688" s="17"/>
    </row>
    <row r="689" spans="1:11" s="290" customFormat="1" ht="11.25" customHeight="1">
      <c r="A689" s="199"/>
      <c r="B689" s="205"/>
      <c r="C689" s="197"/>
      <c r="D689" s="191"/>
      <c r="E689" s="172"/>
      <c r="F689" s="173"/>
      <c r="G689" s="173"/>
      <c r="H689" s="171"/>
      <c r="I689" s="19"/>
      <c r="J689" s="16"/>
      <c r="K689" s="17"/>
    </row>
    <row r="690" spans="1:11" s="290" customFormat="1" ht="11.25" customHeight="1">
      <c r="A690" s="198"/>
      <c r="B690" s="204" t="s">
        <v>274</v>
      </c>
      <c r="C690" s="224" t="s">
        <v>275</v>
      </c>
      <c r="D690" s="190" t="s">
        <v>172</v>
      </c>
      <c r="E690" s="215">
        <v>1</v>
      </c>
      <c r="F690" s="212"/>
      <c r="G690" s="202"/>
      <c r="H690" s="170"/>
      <c r="I690" s="19"/>
      <c r="J690" s="16"/>
      <c r="K690" s="17"/>
    </row>
    <row r="691" spans="1:11" s="290" customFormat="1" ht="11.25" customHeight="1">
      <c r="A691" s="199"/>
      <c r="B691" s="205"/>
      <c r="C691" s="209"/>
      <c r="D691" s="191"/>
      <c r="E691" s="303"/>
      <c r="F691" s="303"/>
      <c r="G691" s="303"/>
      <c r="H691" s="171"/>
      <c r="I691" s="19"/>
      <c r="J691" s="16"/>
      <c r="K691" s="17"/>
    </row>
    <row r="692" spans="1:11" s="290" customFormat="1" ht="11.25" customHeight="1">
      <c r="A692" s="198"/>
      <c r="B692" s="204" t="s">
        <v>282</v>
      </c>
      <c r="C692" s="196"/>
      <c r="D692" s="190" t="s">
        <v>172</v>
      </c>
      <c r="E692" s="215">
        <v>1</v>
      </c>
      <c r="F692" s="213"/>
      <c r="G692" s="202"/>
      <c r="H692" s="170"/>
      <c r="I692" s="19"/>
      <c r="J692" s="20"/>
      <c r="K692" s="144"/>
    </row>
    <row r="693" spans="1:11" s="290" customFormat="1" ht="11.25" customHeight="1">
      <c r="A693" s="199"/>
      <c r="B693" s="205"/>
      <c r="C693" s="197"/>
      <c r="D693" s="191"/>
      <c r="E693" s="303"/>
      <c r="F693" s="303"/>
      <c r="G693" s="303"/>
      <c r="H693" s="171"/>
      <c r="I693" s="19"/>
      <c r="J693" s="16"/>
      <c r="K693" s="17"/>
    </row>
    <row r="694" spans="1:11" s="290" customFormat="1" ht="11.25" customHeight="1">
      <c r="A694" s="198"/>
      <c r="B694" s="204" t="s">
        <v>276</v>
      </c>
      <c r="C694" s="196"/>
      <c r="D694" s="192"/>
      <c r="E694" s="167"/>
      <c r="F694" s="168"/>
      <c r="G694" s="168"/>
      <c r="H694" s="170"/>
      <c r="I694" s="19"/>
      <c r="J694" s="16"/>
      <c r="K694" s="17"/>
    </row>
    <row r="695" spans="1:11" s="290" customFormat="1" ht="11.25" customHeight="1">
      <c r="A695" s="199"/>
      <c r="B695" s="205"/>
      <c r="C695" s="197"/>
      <c r="D695" s="197"/>
      <c r="E695" s="172"/>
      <c r="F695" s="173"/>
      <c r="G695" s="173"/>
      <c r="H695" s="171"/>
      <c r="I695" s="19"/>
      <c r="J695" s="16"/>
      <c r="K695" s="17"/>
    </row>
    <row r="696" spans="1:11" s="290" customFormat="1" ht="11.25" customHeight="1">
      <c r="A696" s="198"/>
      <c r="B696" s="204" t="s">
        <v>277</v>
      </c>
      <c r="C696" s="224" t="s">
        <v>278</v>
      </c>
      <c r="D696" s="190" t="s">
        <v>172</v>
      </c>
      <c r="E696" s="198">
        <v>1</v>
      </c>
      <c r="F696" s="213"/>
      <c r="G696" s="202"/>
      <c r="H696" s="170"/>
      <c r="I696" s="19"/>
      <c r="J696" s="20"/>
      <c r="K696" s="144"/>
    </row>
    <row r="697" spans="1:11" s="290" customFormat="1" ht="11.25" customHeight="1">
      <c r="A697" s="199"/>
      <c r="B697" s="205"/>
      <c r="C697" s="209"/>
      <c r="D697" s="191"/>
      <c r="E697" s="303"/>
      <c r="F697" s="303"/>
      <c r="G697" s="303"/>
      <c r="H697" s="171"/>
      <c r="I697" s="19"/>
      <c r="J697" s="16"/>
      <c r="K697" s="17"/>
    </row>
    <row r="698" spans="1:11" s="290" customFormat="1" ht="11.25" customHeight="1">
      <c r="A698" s="198"/>
      <c r="B698" s="204" t="s">
        <v>277</v>
      </c>
      <c r="C698" s="224" t="s">
        <v>279</v>
      </c>
      <c r="D698" s="190" t="s">
        <v>172</v>
      </c>
      <c r="E698" s="198">
        <v>1</v>
      </c>
      <c r="F698" s="213"/>
      <c r="G698" s="202"/>
      <c r="H698" s="170"/>
      <c r="I698" s="19"/>
      <c r="J698" s="20"/>
      <c r="K698" s="144"/>
    </row>
    <row r="699" spans="1:11" s="290" customFormat="1" ht="11.25" customHeight="1">
      <c r="A699" s="199"/>
      <c r="B699" s="205"/>
      <c r="C699" s="209"/>
      <c r="D699" s="191"/>
      <c r="E699" s="303"/>
      <c r="F699" s="303"/>
      <c r="G699" s="303"/>
      <c r="H699" s="171"/>
      <c r="I699" s="19"/>
      <c r="J699" s="16"/>
      <c r="K699" s="17"/>
    </row>
    <row r="700" spans="1:11" s="290" customFormat="1" ht="11.25" customHeight="1">
      <c r="A700" s="198"/>
      <c r="B700" s="204" t="s">
        <v>280</v>
      </c>
      <c r="C700" s="224" t="s">
        <v>302</v>
      </c>
      <c r="D700" s="190" t="s">
        <v>172</v>
      </c>
      <c r="E700" s="198">
        <v>1</v>
      </c>
      <c r="F700" s="213"/>
      <c r="G700" s="202"/>
      <c r="H700" s="170"/>
      <c r="I700" s="19"/>
      <c r="J700" s="20"/>
      <c r="K700" s="144"/>
    </row>
    <row r="701" spans="1:11" s="290" customFormat="1" ht="11.25" customHeight="1">
      <c r="A701" s="199"/>
      <c r="B701" s="205"/>
      <c r="C701" s="209"/>
      <c r="D701" s="191"/>
      <c r="E701" s="303"/>
      <c r="F701" s="303"/>
      <c r="G701" s="303"/>
      <c r="H701" s="171"/>
      <c r="I701" s="19"/>
      <c r="J701" s="16"/>
      <c r="K701" s="17"/>
    </row>
    <row r="702" spans="1:11" s="290" customFormat="1" ht="11.25" customHeight="1">
      <c r="A702" s="198"/>
      <c r="B702" s="204"/>
      <c r="C702" s="224"/>
      <c r="D702" s="190"/>
      <c r="E702" s="167"/>
      <c r="F702" s="168"/>
      <c r="G702" s="168"/>
      <c r="H702" s="170"/>
      <c r="I702" s="19"/>
      <c r="J702" s="16"/>
      <c r="K702" s="17"/>
    </row>
    <row r="703" spans="1:11" s="290" customFormat="1" ht="11.25" customHeight="1">
      <c r="A703" s="199"/>
      <c r="B703" s="205"/>
      <c r="C703" s="209"/>
      <c r="D703" s="191"/>
      <c r="E703" s="172"/>
      <c r="F703" s="173"/>
      <c r="G703" s="173"/>
      <c r="H703" s="171"/>
      <c r="I703" s="19"/>
      <c r="J703" s="16"/>
      <c r="K703" s="17"/>
    </row>
    <row r="704" spans="1:11" s="290" customFormat="1" ht="11.25" customHeight="1">
      <c r="A704" s="222"/>
      <c r="B704" s="204"/>
      <c r="C704" s="208"/>
      <c r="D704" s="190"/>
      <c r="E704" s="167"/>
      <c r="F704" s="168"/>
      <c r="G704" s="168"/>
      <c r="H704" s="170"/>
      <c r="I704" s="19"/>
      <c r="J704" s="16"/>
      <c r="K704" s="17"/>
    </row>
    <row r="705" spans="1:11" s="290" customFormat="1" ht="11.25" customHeight="1">
      <c r="A705" s="199"/>
      <c r="B705" s="205"/>
      <c r="C705" s="209"/>
      <c r="D705" s="191"/>
      <c r="E705" s="172"/>
      <c r="F705" s="173"/>
      <c r="G705" s="173"/>
      <c r="H705" s="171"/>
      <c r="I705" s="19"/>
      <c r="J705" s="16"/>
      <c r="K705" s="17"/>
    </row>
    <row r="706" spans="1:11" s="290" customFormat="1" ht="11.25" customHeight="1">
      <c r="A706" s="198"/>
      <c r="B706" s="204"/>
      <c r="C706" s="208"/>
      <c r="D706" s="190"/>
      <c r="E706" s="167"/>
      <c r="F706" s="168"/>
      <c r="G706" s="168"/>
      <c r="H706" s="170"/>
      <c r="I706" s="19"/>
      <c r="J706" s="16"/>
      <c r="K706" s="17"/>
    </row>
    <row r="707" spans="1:11" s="290" customFormat="1" ht="11.25" customHeight="1">
      <c r="A707" s="199"/>
      <c r="B707" s="205"/>
      <c r="C707" s="209"/>
      <c r="D707" s="191"/>
      <c r="E707" s="172"/>
      <c r="F707" s="173"/>
      <c r="G707" s="173"/>
      <c r="H707" s="171"/>
      <c r="I707" s="19"/>
      <c r="J707" s="16"/>
      <c r="K707" s="17"/>
    </row>
    <row r="708" spans="1:11" s="290" customFormat="1" ht="11.25" customHeight="1">
      <c r="A708" s="198"/>
      <c r="B708" s="196"/>
      <c r="C708" s="208"/>
      <c r="D708" s="190"/>
      <c r="E708" s="167"/>
      <c r="F708" s="168"/>
      <c r="G708" s="168"/>
      <c r="H708" s="170"/>
      <c r="I708" s="19"/>
      <c r="J708" s="16"/>
      <c r="K708" s="17"/>
    </row>
    <row r="709" spans="1:11" s="290" customFormat="1" ht="11.25" customHeight="1">
      <c r="A709" s="199"/>
      <c r="B709" s="197"/>
      <c r="C709" s="209"/>
      <c r="D709" s="191"/>
      <c r="E709" s="172"/>
      <c r="F709" s="173"/>
      <c r="G709" s="173"/>
      <c r="H709" s="171"/>
      <c r="I709" s="19"/>
      <c r="J709" s="16"/>
      <c r="K709" s="17"/>
    </row>
    <row r="710" spans="1:11" s="290" customFormat="1" ht="11.25" customHeight="1">
      <c r="A710" s="198"/>
      <c r="B710" s="196"/>
      <c r="C710" s="208"/>
      <c r="D710" s="190"/>
      <c r="E710" s="167"/>
      <c r="F710" s="168"/>
      <c r="G710" s="168"/>
      <c r="H710" s="170"/>
      <c r="I710" s="19"/>
      <c r="J710" s="16"/>
      <c r="K710" s="17"/>
    </row>
    <row r="711" spans="1:11" s="290" customFormat="1" ht="11.25" customHeight="1">
      <c r="A711" s="199"/>
      <c r="B711" s="197"/>
      <c r="C711" s="209"/>
      <c r="D711" s="191"/>
      <c r="E711" s="172"/>
      <c r="F711" s="173"/>
      <c r="G711" s="173"/>
      <c r="H711" s="171"/>
      <c r="I711" s="19"/>
      <c r="J711" s="16"/>
      <c r="K711" s="17"/>
    </row>
    <row r="712" spans="1:11" s="263" customFormat="1" ht="11.25" customHeight="1">
      <c r="A712" s="198"/>
      <c r="B712" s="204"/>
      <c r="C712" s="208"/>
      <c r="D712" s="190"/>
      <c r="E712" s="167"/>
      <c r="F712" s="168"/>
      <c r="G712" s="168"/>
      <c r="H712" s="170"/>
      <c r="I712" s="19"/>
      <c r="J712" s="16"/>
      <c r="K712" s="17"/>
    </row>
    <row r="713" spans="1:11" s="263" customFormat="1" ht="11.25" customHeight="1">
      <c r="A713" s="199"/>
      <c r="B713" s="205"/>
      <c r="C713" s="209"/>
      <c r="D713" s="191"/>
      <c r="E713" s="172"/>
      <c r="F713" s="173"/>
      <c r="G713" s="173"/>
      <c r="H713" s="171"/>
      <c r="I713" s="19"/>
      <c r="J713" s="16"/>
      <c r="K713" s="17"/>
    </row>
    <row r="714" spans="1:11" s="263" customFormat="1" ht="11.25" customHeight="1">
      <c r="A714" s="198"/>
      <c r="B714" s="204"/>
      <c r="C714" s="224"/>
      <c r="D714" s="190"/>
      <c r="E714" s="167"/>
      <c r="F714" s="168"/>
      <c r="G714" s="168"/>
      <c r="H714" s="170"/>
      <c r="I714" s="19"/>
      <c r="J714" s="20"/>
      <c r="K714" s="144"/>
    </row>
    <row r="715" spans="1:11" s="263" customFormat="1" ht="11.25" customHeight="1">
      <c r="A715" s="199"/>
      <c r="B715" s="205"/>
      <c r="C715" s="209"/>
      <c r="D715" s="191"/>
      <c r="E715" s="172"/>
      <c r="F715" s="173"/>
      <c r="G715" s="173"/>
      <c r="H715" s="171"/>
      <c r="I715" s="19"/>
      <c r="J715" s="16"/>
      <c r="K715" s="17"/>
    </row>
    <row r="716" spans="1:11" s="290" customFormat="1" ht="11.25" customHeight="1">
      <c r="A716" s="198"/>
      <c r="B716" s="204"/>
      <c r="C716" s="224"/>
      <c r="D716" s="190"/>
      <c r="E716" s="167"/>
      <c r="F716" s="168"/>
      <c r="G716" s="168"/>
      <c r="H716" s="170"/>
      <c r="I716" s="19"/>
      <c r="J716" s="16"/>
      <c r="K716" s="17"/>
    </row>
    <row r="717" spans="1:11" s="290" customFormat="1" ht="11.25" customHeight="1">
      <c r="A717" s="199"/>
      <c r="B717" s="205"/>
      <c r="C717" s="209"/>
      <c r="D717" s="191"/>
      <c r="E717" s="172"/>
      <c r="F717" s="173"/>
      <c r="G717" s="173"/>
      <c r="H717" s="171"/>
      <c r="I717" s="19"/>
      <c r="J717" s="16"/>
      <c r="K717" s="17"/>
    </row>
    <row r="718" spans="1:11" s="290" customFormat="1" ht="11.25" customHeight="1">
      <c r="A718" s="198"/>
      <c r="B718" s="204"/>
      <c r="C718" s="224"/>
      <c r="D718" s="190"/>
      <c r="E718" s="167"/>
      <c r="F718" s="168"/>
      <c r="G718" s="168"/>
      <c r="H718" s="170"/>
      <c r="I718" s="19"/>
      <c r="J718" s="20"/>
      <c r="K718" s="144"/>
    </row>
    <row r="719" spans="1:11" s="290" customFormat="1" ht="11.25" customHeight="1">
      <c r="A719" s="199"/>
      <c r="B719" s="205"/>
      <c r="C719" s="209"/>
      <c r="D719" s="191"/>
      <c r="E719" s="172"/>
      <c r="F719" s="173"/>
      <c r="G719" s="173"/>
      <c r="H719" s="171"/>
      <c r="I719" s="19"/>
      <c r="J719" s="16"/>
      <c r="K719" s="17"/>
    </row>
    <row r="720" spans="1:11" s="290" customFormat="1" ht="11.25" customHeight="1">
      <c r="A720" s="198"/>
      <c r="B720" s="204"/>
      <c r="C720" s="208"/>
      <c r="D720" s="190"/>
      <c r="E720" s="167"/>
      <c r="F720" s="168"/>
      <c r="G720" s="168"/>
      <c r="H720" s="170"/>
      <c r="I720" s="19"/>
      <c r="J720" s="16"/>
      <c r="K720" s="17"/>
    </row>
    <row r="721" spans="1:11" s="290" customFormat="1" ht="11.25" customHeight="1">
      <c r="A721" s="199"/>
      <c r="B721" s="205"/>
      <c r="C721" s="209"/>
      <c r="D721" s="191"/>
      <c r="E721" s="172"/>
      <c r="F721" s="173"/>
      <c r="G721" s="173"/>
      <c r="H721" s="171"/>
      <c r="I721" s="19"/>
      <c r="J721" s="16"/>
      <c r="K721" s="17"/>
    </row>
    <row r="722" spans="1:11" s="290" customFormat="1" ht="11.25" customHeight="1">
      <c r="A722" s="198"/>
      <c r="B722" s="204"/>
      <c r="C722" s="224"/>
      <c r="D722" s="190"/>
      <c r="E722" s="167"/>
      <c r="F722" s="168"/>
      <c r="G722" s="168"/>
      <c r="H722" s="170"/>
      <c r="I722" s="19"/>
      <c r="J722" s="16"/>
      <c r="K722" s="17"/>
    </row>
    <row r="723" spans="1:11" s="290" customFormat="1" ht="11.25" customHeight="1">
      <c r="A723" s="199"/>
      <c r="B723" s="205"/>
      <c r="C723" s="209"/>
      <c r="D723" s="191"/>
      <c r="E723" s="172"/>
      <c r="F723" s="173"/>
      <c r="G723" s="173"/>
      <c r="H723" s="171"/>
      <c r="I723" s="19"/>
      <c r="J723" s="16"/>
      <c r="K723" s="17"/>
    </row>
    <row r="724" spans="1:11" s="290" customFormat="1" ht="11.25" customHeight="1">
      <c r="A724" s="222"/>
      <c r="B724" s="204"/>
      <c r="C724" s="208"/>
      <c r="D724" s="192"/>
      <c r="E724" s="167"/>
      <c r="F724" s="168"/>
      <c r="G724" s="168"/>
      <c r="H724" s="170"/>
      <c r="I724" s="19"/>
      <c r="J724" s="16"/>
      <c r="K724" s="17"/>
    </row>
    <row r="725" spans="1:11" s="290" customFormat="1" ht="11.25" customHeight="1">
      <c r="A725" s="199"/>
      <c r="B725" s="205"/>
      <c r="C725" s="209"/>
      <c r="D725" s="197"/>
      <c r="E725" s="172"/>
      <c r="F725" s="173"/>
      <c r="G725" s="173"/>
      <c r="H725" s="171"/>
      <c r="I725" s="19"/>
      <c r="J725" s="16"/>
      <c r="K725" s="17"/>
    </row>
    <row r="726" spans="1:11" s="290" customFormat="1" ht="11.25" customHeight="1">
      <c r="A726" s="198"/>
      <c r="B726" s="196"/>
      <c r="C726" s="196"/>
      <c r="D726" s="190"/>
      <c r="E726" s="167"/>
      <c r="F726" s="168"/>
      <c r="G726" s="168"/>
      <c r="H726" s="170"/>
      <c r="I726" s="19"/>
      <c r="J726" s="16"/>
      <c r="K726" s="17"/>
    </row>
    <row r="727" spans="1:11" s="290" customFormat="1" ht="11.25" customHeight="1">
      <c r="A727" s="199"/>
      <c r="B727" s="197"/>
      <c r="C727" s="197"/>
      <c r="D727" s="191"/>
      <c r="E727" s="172"/>
      <c r="F727" s="173"/>
      <c r="G727" s="173"/>
      <c r="H727" s="171"/>
      <c r="I727" s="19"/>
      <c r="J727" s="16"/>
      <c r="K727" s="17"/>
    </row>
    <row r="728" spans="1:11" s="290" customFormat="1" ht="11.25" customHeight="1">
      <c r="A728" s="198"/>
      <c r="B728" s="196"/>
      <c r="C728" s="196"/>
      <c r="D728" s="190"/>
      <c r="E728" s="167"/>
      <c r="F728" s="168"/>
      <c r="G728" s="168"/>
      <c r="H728" s="170"/>
      <c r="I728" s="19"/>
      <c r="J728" s="16"/>
      <c r="K728" s="17"/>
    </row>
    <row r="729" spans="1:11" s="290" customFormat="1" ht="11.25" customHeight="1">
      <c r="A729" s="199"/>
      <c r="B729" s="197"/>
      <c r="C729" s="197"/>
      <c r="D729" s="191"/>
      <c r="E729" s="172"/>
      <c r="F729" s="173"/>
      <c r="G729" s="173"/>
      <c r="H729" s="171"/>
      <c r="I729" s="19"/>
      <c r="J729" s="16"/>
      <c r="K729" s="17"/>
    </row>
    <row r="730" spans="1:11" s="290" customFormat="1" ht="11.25" customHeight="1">
      <c r="A730" s="198"/>
      <c r="B730" s="204"/>
      <c r="C730" s="190"/>
      <c r="D730" s="190"/>
      <c r="E730" s="167"/>
      <c r="F730" s="168"/>
      <c r="G730" s="168"/>
      <c r="H730" s="170"/>
      <c r="I730" s="19"/>
      <c r="J730" s="16"/>
      <c r="K730" s="17"/>
    </row>
    <row r="731" spans="1:11" s="290" customFormat="1" ht="11.25" customHeight="1">
      <c r="A731" s="199"/>
      <c r="B731" s="205"/>
      <c r="C731" s="191"/>
      <c r="D731" s="191"/>
      <c r="E731" s="172"/>
      <c r="F731" s="173"/>
      <c r="G731" s="173"/>
      <c r="H731" s="171"/>
      <c r="I731" s="19"/>
      <c r="J731" s="16"/>
      <c r="K731" s="17"/>
    </row>
    <row r="732" spans="1:11" s="290" customFormat="1" ht="11.25" customHeight="1">
      <c r="A732" s="198"/>
      <c r="B732" s="204"/>
      <c r="C732" s="190"/>
      <c r="D732" s="190"/>
      <c r="E732" s="167"/>
      <c r="F732" s="168"/>
      <c r="G732" s="168"/>
      <c r="H732" s="170"/>
      <c r="I732" s="19"/>
      <c r="J732" s="16"/>
      <c r="K732" s="17"/>
    </row>
    <row r="733" spans="1:11" s="290" customFormat="1" ht="11.25" customHeight="1">
      <c r="A733" s="199"/>
      <c r="B733" s="205"/>
      <c r="C733" s="191"/>
      <c r="D733" s="191"/>
      <c r="E733" s="172"/>
      <c r="F733" s="173"/>
      <c r="G733" s="173"/>
      <c r="H733" s="171"/>
      <c r="I733" s="19"/>
      <c r="J733" s="16"/>
      <c r="K733" s="17"/>
    </row>
    <row r="734" spans="1:11" s="290" customFormat="1" ht="11.25" customHeight="1">
      <c r="A734" s="198"/>
      <c r="B734" s="204"/>
      <c r="C734" s="208"/>
      <c r="D734" s="190"/>
      <c r="E734" s="167"/>
      <c r="F734" s="168"/>
      <c r="G734" s="168"/>
      <c r="H734" s="170"/>
      <c r="I734" s="19"/>
      <c r="J734" s="16"/>
      <c r="K734" s="17"/>
    </row>
    <row r="735" spans="1:11" s="290" customFormat="1" ht="11.25" customHeight="1">
      <c r="A735" s="199"/>
      <c r="B735" s="205"/>
      <c r="C735" s="209"/>
      <c r="D735" s="191"/>
      <c r="E735" s="172"/>
      <c r="F735" s="173"/>
      <c r="G735" s="173"/>
      <c r="H735" s="171"/>
      <c r="I735" s="19"/>
      <c r="J735" s="16"/>
      <c r="K735" s="17"/>
    </row>
    <row r="736" spans="1:11" s="290" customFormat="1" ht="11.25" customHeight="1">
      <c r="A736" s="198"/>
      <c r="B736" s="196"/>
      <c r="C736" s="208"/>
      <c r="D736" s="190"/>
      <c r="E736" s="167"/>
      <c r="F736" s="168"/>
      <c r="G736" s="168"/>
      <c r="H736" s="170"/>
      <c r="I736" s="19"/>
      <c r="J736" s="16"/>
      <c r="K736" s="17"/>
    </row>
    <row r="737" spans="1:11" s="290" customFormat="1" ht="11.25" customHeight="1">
      <c r="A737" s="199"/>
      <c r="B737" s="197"/>
      <c r="C737" s="209"/>
      <c r="D737" s="191"/>
      <c r="E737" s="172"/>
      <c r="F737" s="173"/>
      <c r="G737" s="173"/>
      <c r="H737" s="171"/>
      <c r="I737" s="19"/>
      <c r="J737" s="16"/>
      <c r="K737" s="17"/>
    </row>
    <row r="738" spans="1:11" s="290" customFormat="1" ht="11.25" customHeight="1">
      <c r="A738" s="222"/>
      <c r="B738" s="196"/>
      <c r="C738" s="208"/>
      <c r="D738" s="190"/>
      <c r="E738" s="167"/>
      <c r="F738" s="168"/>
      <c r="G738" s="168"/>
      <c r="H738" s="170"/>
      <c r="I738" s="19"/>
      <c r="J738" s="16"/>
      <c r="K738" s="17"/>
    </row>
    <row r="739" spans="1:11" s="290" customFormat="1" ht="11.25" customHeight="1">
      <c r="A739" s="199"/>
      <c r="B739" s="197"/>
      <c r="C739" s="209"/>
      <c r="D739" s="191"/>
      <c r="E739" s="172"/>
      <c r="F739" s="173"/>
      <c r="G739" s="173"/>
      <c r="H739" s="171"/>
      <c r="I739" s="19"/>
      <c r="J739" s="16"/>
      <c r="K739" s="17"/>
    </row>
    <row r="740" spans="1:11" s="290" customFormat="1" ht="11.25" customHeight="1">
      <c r="A740" s="198"/>
      <c r="B740" s="204"/>
      <c r="C740" s="224"/>
      <c r="D740" s="190"/>
      <c r="E740" s="167"/>
      <c r="F740" s="168"/>
      <c r="G740" s="168"/>
      <c r="H740" s="170"/>
      <c r="I740" s="19"/>
      <c r="J740" s="16"/>
      <c r="K740" s="17"/>
    </row>
    <row r="741" spans="1:11" s="290" customFormat="1" ht="11.25" customHeight="1">
      <c r="A741" s="199"/>
      <c r="B741" s="205"/>
      <c r="C741" s="209"/>
      <c r="D741" s="191"/>
      <c r="E741" s="172"/>
      <c r="F741" s="173"/>
      <c r="G741" s="173"/>
      <c r="H741" s="171"/>
      <c r="I741" s="19"/>
      <c r="J741" s="16"/>
      <c r="K741" s="17"/>
    </row>
    <row r="742" spans="1:11" s="290" customFormat="1" ht="11.25" customHeight="1">
      <c r="A742" s="198"/>
      <c r="B742" s="204"/>
      <c r="C742" s="224"/>
      <c r="D742" s="190"/>
      <c r="E742" s="167"/>
      <c r="F742" s="168"/>
      <c r="G742" s="168"/>
      <c r="H742" s="170"/>
      <c r="I742" s="19"/>
      <c r="J742" s="16"/>
      <c r="K742" s="17"/>
    </row>
    <row r="743" spans="1:11" s="290" customFormat="1" ht="11.25" customHeight="1">
      <c r="A743" s="199"/>
      <c r="B743" s="205"/>
      <c r="C743" s="209"/>
      <c r="D743" s="191"/>
      <c r="E743" s="172"/>
      <c r="F743" s="173"/>
      <c r="G743" s="173"/>
      <c r="H743" s="171"/>
      <c r="I743" s="19"/>
      <c r="J743" s="16"/>
      <c r="K743" s="17"/>
    </row>
    <row r="744" spans="1:11" s="290" customFormat="1" ht="11.25" customHeight="1">
      <c r="A744" s="198"/>
      <c r="B744" s="204"/>
      <c r="C744" s="208"/>
      <c r="D744" s="190"/>
      <c r="E744" s="167"/>
      <c r="F744" s="168"/>
      <c r="G744" s="168"/>
      <c r="H744" s="170"/>
      <c r="I744" s="19"/>
      <c r="J744" s="16"/>
      <c r="K744" s="17"/>
    </row>
    <row r="745" spans="1:11" s="290" customFormat="1" ht="11.25" customHeight="1">
      <c r="A745" s="199"/>
      <c r="B745" s="205"/>
      <c r="C745" s="209"/>
      <c r="D745" s="191"/>
      <c r="E745" s="172"/>
      <c r="F745" s="173"/>
      <c r="G745" s="173"/>
      <c r="H745" s="171"/>
      <c r="I745" s="19"/>
      <c r="J745" s="16"/>
      <c r="K745" s="17"/>
    </row>
    <row r="746" spans="1:11" s="290" customFormat="1" ht="11.25" customHeight="1">
      <c r="A746" s="198"/>
      <c r="B746" s="196"/>
      <c r="C746" s="196"/>
      <c r="D746" s="190"/>
      <c r="E746" s="167"/>
      <c r="F746" s="168"/>
      <c r="G746" s="168"/>
      <c r="H746" s="170"/>
      <c r="I746" s="19"/>
      <c r="J746" s="16"/>
      <c r="K746" s="17"/>
    </row>
    <row r="747" spans="1:11" s="290" customFormat="1" ht="11.25" customHeight="1">
      <c r="A747" s="199"/>
      <c r="B747" s="197"/>
      <c r="C747" s="197"/>
      <c r="D747" s="191"/>
      <c r="E747" s="172"/>
      <c r="F747" s="173"/>
      <c r="G747" s="173"/>
      <c r="H747" s="171"/>
      <c r="I747" s="19"/>
      <c r="J747" s="16"/>
      <c r="K747" s="17"/>
    </row>
    <row r="748" spans="1:11" s="290" customFormat="1" ht="11.25" customHeight="1">
      <c r="A748" s="198"/>
      <c r="B748" s="196"/>
      <c r="C748" s="196"/>
      <c r="D748" s="190"/>
      <c r="E748" s="167"/>
      <c r="F748" s="168"/>
      <c r="G748" s="168"/>
      <c r="H748" s="170"/>
      <c r="I748" s="19"/>
      <c r="J748" s="16"/>
      <c r="K748" s="17"/>
    </row>
    <row r="749" spans="1:11" s="290" customFormat="1" ht="11.25" customHeight="1">
      <c r="A749" s="199"/>
      <c r="B749" s="197"/>
      <c r="C749" s="197"/>
      <c r="D749" s="191"/>
      <c r="E749" s="172"/>
      <c r="F749" s="173"/>
      <c r="G749" s="173"/>
      <c r="H749" s="171"/>
      <c r="I749" s="19"/>
      <c r="J749" s="16"/>
      <c r="K749" s="17"/>
    </row>
    <row r="750" spans="1:11" s="290" customFormat="1" ht="11.25" customHeight="1">
      <c r="A750" s="198"/>
      <c r="B750" s="204"/>
      <c r="C750" s="190"/>
      <c r="D750" s="190"/>
      <c r="E750" s="167"/>
      <c r="F750" s="168"/>
      <c r="G750" s="168"/>
      <c r="H750" s="170"/>
      <c r="I750" s="19"/>
      <c r="J750" s="16"/>
      <c r="K750" s="17"/>
    </row>
    <row r="751" spans="1:11" s="290" customFormat="1" ht="11.25" customHeight="1">
      <c r="A751" s="199"/>
      <c r="B751" s="205"/>
      <c r="C751" s="191"/>
      <c r="D751" s="191"/>
      <c r="E751" s="172"/>
      <c r="F751" s="173"/>
      <c r="G751" s="173"/>
      <c r="H751" s="171"/>
      <c r="I751" s="19"/>
      <c r="J751" s="16"/>
      <c r="K751" s="17"/>
    </row>
    <row r="752" spans="1:11" s="290" customFormat="1" ht="11.25" customHeight="1">
      <c r="A752" s="198"/>
      <c r="B752" s="204"/>
      <c r="C752" s="190"/>
      <c r="D752" s="190"/>
      <c r="E752" s="167"/>
      <c r="F752" s="168"/>
      <c r="G752" s="168"/>
      <c r="H752" s="170"/>
      <c r="I752" s="19"/>
      <c r="J752" s="16"/>
      <c r="K752" s="17"/>
    </row>
    <row r="753" spans="1:11" s="290" customFormat="1" ht="11.25" customHeight="1">
      <c r="A753" s="199"/>
      <c r="B753" s="205"/>
      <c r="C753" s="191"/>
      <c r="D753" s="191"/>
      <c r="E753" s="172"/>
      <c r="F753" s="173"/>
      <c r="G753" s="173"/>
      <c r="H753" s="171"/>
      <c r="I753" s="19"/>
      <c r="J753" s="16"/>
      <c r="K753" s="17"/>
    </row>
    <row r="754" spans="1:11" s="290" customFormat="1" ht="11.25" customHeight="1">
      <c r="A754" s="198"/>
      <c r="B754" s="204"/>
      <c r="C754" s="190"/>
      <c r="D754" s="190"/>
      <c r="E754" s="167"/>
      <c r="F754" s="168"/>
      <c r="G754" s="168"/>
      <c r="H754" s="170"/>
      <c r="I754" s="19"/>
      <c r="J754" s="16"/>
      <c r="K754" s="17"/>
    </row>
    <row r="755" spans="1:11" s="290" customFormat="1" ht="11.25" customHeight="1">
      <c r="A755" s="199"/>
      <c r="B755" s="205"/>
      <c r="C755" s="191"/>
      <c r="D755" s="191"/>
      <c r="E755" s="172"/>
      <c r="F755" s="173"/>
      <c r="G755" s="173"/>
      <c r="H755" s="171"/>
      <c r="I755" s="19"/>
      <c r="J755" s="16"/>
      <c r="K755" s="17"/>
    </row>
    <row r="756" spans="1:11" s="290" customFormat="1" ht="11.25" customHeight="1">
      <c r="A756" s="198"/>
      <c r="B756" s="204"/>
      <c r="C756" s="196"/>
      <c r="D756" s="190"/>
      <c r="E756" s="167"/>
      <c r="F756" s="168"/>
      <c r="G756" s="168"/>
      <c r="H756" s="170"/>
      <c r="I756" s="19"/>
      <c r="J756" s="16"/>
      <c r="K756" s="17"/>
    </row>
    <row r="757" spans="1:11" s="290" customFormat="1" ht="11.25" customHeight="1">
      <c r="A757" s="199"/>
      <c r="B757" s="205"/>
      <c r="C757" s="197"/>
      <c r="D757" s="191"/>
      <c r="E757" s="172"/>
      <c r="F757" s="173"/>
      <c r="G757" s="173"/>
      <c r="H757" s="171"/>
      <c r="I757" s="19"/>
      <c r="J757" s="16"/>
      <c r="K757" s="17"/>
    </row>
    <row r="758" spans="1:11" s="290" customFormat="1" ht="11.25" customHeight="1">
      <c r="A758" s="198"/>
      <c r="B758" s="204" t="s">
        <v>281</v>
      </c>
      <c r="C758" s="208"/>
      <c r="D758" s="190"/>
      <c r="E758" s="167"/>
      <c r="F758" s="168"/>
      <c r="G758" s="206"/>
      <c r="H758" s="170"/>
      <c r="I758" s="19"/>
      <c r="J758" s="16"/>
      <c r="K758" s="17"/>
    </row>
    <row r="759" spans="1:11" s="290" customFormat="1" ht="11.25" customHeight="1">
      <c r="A759" s="199"/>
      <c r="B759" s="205"/>
      <c r="C759" s="209"/>
      <c r="D759" s="191"/>
      <c r="E759" s="172"/>
      <c r="F759" s="173"/>
      <c r="G759" s="303"/>
      <c r="H759" s="171"/>
      <c r="I759" s="19"/>
      <c r="J759" s="16"/>
      <c r="K759" s="17"/>
    </row>
    <row r="760" spans="1:11" s="290" customFormat="1" ht="23.15" customHeight="1">
      <c r="A760" s="203"/>
      <c r="B760" s="331"/>
      <c r="C760" s="331"/>
      <c r="D760" s="331"/>
      <c r="E760" s="331"/>
      <c r="F760" s="332"/>
      <c r="G760" s="332"/>
      <c r="H760" s="332"/>
      <c r="I760" s="19"/>
      <c r="J760" s="19"/>
      <c r="K760" s="143"/>
    </row>
  </sheetData>
  <mergeCells count="1650">
    <mergeCell ref="A150:A151"/>
    <mergeCell ref="B150:B151"/>
    <mergeCell ref="C150:C151"/>
    <mergeCell ref="D150:D151"/>
    <mergeCell ref="A152:H152"/>
    <mergeCell ref="A144:A145"/>
    <mergeCell ref="B144:B145"/>
    <mergeCell ref="C144:C145"/>
    <mergeCell ref="D144:D145"/>
    <mergeCell ref="A146:A147"/>
    <mergeCell ref="B146:B147"/>
    <mergeCell ref="C146:C147"/>
    <mergeCell ref="D146:D147"/>
    <mergeCell ref="A148:A149"/>
    <mergeCell ref="B148:B149"/>
    <mergeCell ref="C148:C149"/>
    <mergeCell ref="D148:D149"/>
    <mergeCell ref="G150:G151"/>
    <mergeCell ref="A140:A141"/>
    <mergeCell ref="B140:B141"/>
    <mergeCell ref="C140:C141"/>
    <mergeCell ref="D140:D141"/>
    <mergeCell ref="A142:A143"/>
    <mergeCell ref="B142:B143"/>
    <mergeCell ref="C142:C143"/>
    <mergeCell ref="D142:D143"/>
    <mergeCell ref="A132:A133"/>
    <mergeCell ref="B132:B133"/>
    <mergeCell ref="C132:C133"/>
    <mergeCell ref="D132:D133"/>
    <mergeCell ref="A134:A135"/>
    <mergeCell ref="B134:B135"/>
    <mergeCell ref="C134:C135"/>
    <mergeCell ref="D134:D135"/>
    <mergeCell ref="A136:A137"/>
    <mergeCell ref="B136:B137"/>
    <mergeCell ref="C136:C137"/>
    <mergeCell ref="D136:D137"/>
    <mergeCell ref="A138:A139"/>
    <mergeCell ref="B138:B139"/>
    <mergeCell ref="A124:A125"/>
    <mergeCell ref="B124:B125"/>
    <mergeCell ref="C124:C125"/>
    <mergeCell ref="D124:D125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C138:C139"/>
    <mergeCell ref="D138:D139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20:A121"/>
    <mergeCell ref="B120:B121"/>
    <mergeCell ref="C120:C121"/>
    <mergeCell ref="D120:D121"/>
    <mergeCell ref="A122:A123"/>
    <mergeCell ref="B122:B123"/>
    <mergeCell ref="C122:C123"/>
    <mergeCell ref="D122:D123"/>
    <mergeCell ref="A104:A105"/>
    <mergeCell ref="B104:B105"/>
    <mergeCell ref="C104:C105"/>
    <mergeCell ref="D104:D105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12:A113"/>
    <mergeCell ref="B112:B113"/>
    <mergeCell ref="C112:C113"/>
    <mergeCell ref="D112:D113"/>
    <mergeCell ref="A96:A97"/>
    <mergeCell ref="B96:B97"/>
    <mergeCell ref="C96:C97"/>
    <mergeCell ref="D96:D97"/>
    <mergeCell ref="E96:E97"/>
    <mergeCell ref="F96:F97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90:A91"/>
    <mergeCell ref="B90:B91"/>
    <mergeCell ref="C90:C91"/>
    <mergeCell ref="D90:D91"/>
    <mergeCell ref="E90:E91"/>
    <mergeCell ref="A92:A93"/>
    <mergeCell ref="B92:B93"/>
    <mergeCell ref="C92:C93"/>
    <mergeCell ref="D92:D93"/>
    <mergeCell ref="E92:E93"/>
    <mergeCell ref="F92:F93"/>
    <mergeCell ref="A94:A95"/>
    <mergeCell ref="B94:B95"/>
    <mergeCell ref="C94:C95"/>
    <mergeCell ref="D94:D95"/>
    <mergeCell ref="E94:E95"/>
    <mergeCell ref="F94:F95"/>
    <mergeCell ref="A82:A83"/>
    <mergeCell ref="B82:B83"/>
    <mergeCell ref="C82:C83"/>
    <mergeCell ref="D82:D83"/>
    <mergeCell ref="E82:E83"/>
    <mergeCell ref="A84:A85"/>
    <mergeCell ref="B84:B85"/>
    <mergeCell ref="C84:C85"/>
    <mergeCell ref="D84:D85"/>
    <mergeCell ref="E84:E85"/>
    <mergeCell ref="A86:A87"/>
    <mergeCell ref="B86:B87"/>
    <mergeCell ref="C86:C87"/>
    <mergeCell ref="D86:D87"/>
    <mergeCell ref="E86:E87"/>
    <mergeCell ref="A88:A89"/>
    <mergeCell ref="B88:B89"/>
    <mergeCell ref="C88:C89"/>
    <mergeCell ref="D88:D89"/>
    <mergeCell ref="E88:E89"/>
    <mergeCell ref="A78:A79"/>
    <mergeCell ref="B78:B79"/>
    <mergeCell ref="C78:C79"/>
    <mergeCell ref="D78:D79"/>
    <mergeCell ref="A80:A81"/>
    <mergeCell ref="B80:B81"/>
    <mergeCell ref="C80:C81"/>
    <mergeCell ref="D80:D81"/>
    <mergeCell ref="A72:A73"/>
    <mergeCell ref="B72:B73"/>
    <mergeCell ref="C72:C73"/>
    <mergeCell ref="D72:D73"/>
    <mergeCell ref="A74:A75"/>
    <mergeCell ref="B74:B75"/>
    <mergeCell ref="C74:C75"/>
    <mergeCell ref="D74:D75"/>
    <mergeCell ref="A76:H76"/>
    <mergeCell ref="A64:A65"/>
    <mergeCell ref="B64:B65"/>
    <mergeCell ref="C64:C65"/>
    <mergeCell ref="D64:D65"/>
    <mergeCell ref="A66:A67"/>
    <mergeCell ref="B66:B67"/>
    <mergeCell ref="C66:C67"/>
    <mergeCell ref="D66:D67"/>
    <mergeCell ref="A68:A69"/>
    <mergeCell ref="B68:B69"/>
    <mergeCell ref="C68:C69"/>
    <mergeCell ref="D68:D69"/>
    <mergeCell ref="A70:A71"/>
    <mergeCell ref="B70:B71"/>
    <mergeCell ref="C70:C71"/>
    <mergeCell ref="D70:D71"/>
    <mergeCell ref="E6:E7"/>
    <mergeCell ref="E8:E9"/>
    <mergeCell ref="E10:E11"/>
    <mergeCell ref="E12:E13"/>
    <mergeCell ref="E14:E15"/>
    <mergeCell ref="A54:A55"/>
    <mergeCell ref="B54:B55"/>
    <mergeCell ref="C54:C55"/>
    <mergeCell ref="D54:D55"/>
    <mergeCell ref="A56:A57"/>
    <mergeCell ref="B56:B57"/>
    <mergeCell ref="C56:C57"/>
    <mergeCell ref="D56:D57"/>
    <mergeCell ref="A60:A61"/>
    <mergeCell ref="B60:B61"/>
    <mergeCell ref="C60:C61"/>
    <mergeCell ref="D60:D61"/>
    <mergeCell ref="A62:A63"/>
    <mergeCell ref="B62:B63"/>
    <mergeCell ref="C62:C63"/>
    <mergeCell ref="D62:D63"/>
    <mergeCell ref="A44:A45"/>
    <mergeCell ref="B44:B45"/>
    <mergeCell ref="C44:C45"/>
    <mergeCell ref="D44:D45"/>
    <mergeCell ref="A46:A47"/>
    <mergeCell ref="B46:B47"/>
    <mergeCell ref="C46:C47"/>
    <mergeCell ref="D46:D47"/>
    <mergeCell ref="A48:A49"/>
    <mergeCell ref="B48:B49"/>
    <mergeCell ref="C48:C49"/>
    <mergeCell ref="D48:D49"/>
    <mergeCell ref="A50:A51"/>
    <mergeCell ref="B50:B51"/>
    <mergeCell ref="C50:C51"/>
    <mergeCell ref="D50:D51"/>
    <mergeCell ref="A52:A53"/>
    <mergeCell ref="B52:B53"/>
    <mergeCell ref="C52:C53"/>
    <mergeCell ref="D52:D53"/>
    <mergeCell ref="A36:A37"/>
    <mergeCell ref="B36:B37"/>
    <mergeCell ref="C36:C37"/>
    <mergeCell ref="D36:D37"/>
    <mergeCell ref="A38:A39"/>
    <mergeCell ref="B38:B39"/>
    <mergeCell ref="C38:C39"/>
    <mergeCell ref="D38:D39"/>
    <mergeCell ref="A40:A41"/>
    <mergeCell ref="B40:B41"/>
    <mergeCell ref="C40:C41"/>
    <mergeCell ref="D40:D41"/>
    <mergeCell ref="A42:A43"/>
    <mergeCell ref="B42:B43"/>
    <mergeCell ref="C42:C43"/>
    <mergeCell ref="D42:D43"/>
    <mergeCell ref="A58:A59"/>
    <mergeCell ref="B58:B59"/>
    <mergeCell ref="C58:C59"/>
    <mergeCell ref="D58:D59"/>
    <mergeCell ref="A26:A27"/>
    <mergeCell ref="B26:B27"/>
    <mergeCell ref="C26:C27"/>
    <mergeCell ref="D26:D27"/>
    <mergeCell ref="A28:A29"/>
    <mergeCell ref="B28:B29"/>
    <mergeCell ref="C28:C29"/>
    <mergeCell ref="D28:D29"/>
    <mergeCell ref="A30:A31"/>
    <mergeCell ref="B30:B31"/>
    <mergeCell ref="C30:C31"/>
    <mergeCell ref="D30:D31"/>
    <mergeCell ref="A32:A33"/>
    <mergeCell ref="B32:B33"/>
    <mergeCell ref="C32:C33"/>
    <mergeCell ref="D32:D33"/>
    <mergeCell ref="A34:A35"/>
    <mergeCell ref="B34:B35"/>
    <mergeCell ref="C34:C35"/>
    <mergeCell ref="D34:D35"/>
    <mergeCell ref="D16:D17"/>
    <mergeCell ref="A18:A19"/>
    <mergeCell ref="B18:B19"/>
    <mergeCell ref="C18:C19"/>
    <mergeCell ref="D18:D19"/>
    <mergeCell ref="A20:A21"/>
    <mergeCell ref="B20:B21"/>
    <mergeCell ref="C20:C21"/>
    <mergeCell ref="D20:D21"/>
    <mergeCell ref="A22:A23"/>
    <mergeCell ref="B22:B23"/>
    <mergeCell ref="C22:C23"/>
    <mergeCell ref="D22:D23"/>
    <mergeCell ref="A24:A25"/>
    <mergeCell ref="B24:B25"/>
    <mergeCell ref="C24:C25"/>
    <mergeCell ref="D24:D25"/>
    <mergeCell ref="A2:A3"/>
    <mergeCell ref="B2:B3"/>
    <mergeCell ref="C2:C3"/>
    <mergeCell ref="D2:D3"/>
    <mergeCell ref="A4:A5"/>
    <mergeCell ref="B4:B5"/>
    <mergeCell ref="C4:C5"/>
    <mergeCell ref="D4:D5"/>
    <mergeCell ref="A6:A7"/>
    <mergeCell ref="B6:B7"/>
    <mergeCell ref="C6:C7"/>
    <mergeCell ref="D6:D7"/>
    <mergeCell ref="A8:A9"/>
    <mergeCell ref="B8:B9"/>
    <mergeCell ref="C8:C9"/>
    <mergeCell ref="D8:D9"/>
    <mergeCell ref="A10:A11"/>
    <mergeCell ref="B10:B11"/>
    <mergeCell ref="C10:C11"/>
    <mergeCell ref="D10:D11"/>
    <mergeCell ref="A12:A13"/>
    <mergeCell ref="B12:B13"/>
    <mergeCell ref="C12:C13"/>
    <mergeCell ref="D12:D13"/>
    <mergeCell ref="A14:A15"/>
    <mergeCell ref="B14:B15"/>
    <mergeCell ref="C14:C15"/>
    <mergeCell ref="D14:D15"/>
    <mergeCell ref="A16:A17"/>
    <mergeCell ref="B16:B17"/>
    <mergeCell ref="C16:C17"/>
    <mergeCell ref="A758:A759"/>
    <mergeCell ref="B758:B759"/>
    <mergeCell ref="C758:C759"/>
    <mergeCell ref="D758:D759"/>
    <mergeCell ref="A760:H760"/>
    <mergeCell ref="A754:A755"/>
    <mergeCell ref="B754:B755"/>
    <mergeCell ref="C754:C755"/>
    <mergeCell ref="D754:D755"/>
    <mergeCell ref="A756:A757"/>
    <mergeCell ref="B756:B757"/>
    <mergeCell ref="C756:C757"/>
    <mergeCell ref="D756:D757"/>
    <mergeCell ref="G758:G759"/>
    <mergeCell ref="A750:A751"/>
    <mergeCell ref="B750:B751"/>
    <mergeCell ref="C750:C751"/>
    <mergeCell ref="D750:D751"/>
    <mergeCell ref="A752:A753"/>
    <mergeCell ref="B752:B753"/>
    <mergeCell ref="C752:C753"/>
    <mergeCell ref="D752:D753"/>
    <mergeCell ref="A744:A745"/>
    <mergeCell ref="B744:B745"/>
    <mergeCell ref="C744:C745"/>
    <mergeCell ref="D744:D745"/>
    <mergeCell ref="A748:A749"/>
    <mergeCell ref="B748:B749"/>
    <mergeCell ref="C748:C749"/>
    <mergeCell ref="D748:D749"/>
    <mergeCell ref="A740:A741"/>
    <mergeCell ref="B740:B741"/>
    <mergeCell ref="C740:C741"/>
    <mergeCell ref="D740:D741"/>
    <mergeCell ref="A742:A743"/>
    <mergeCell ref="B742:B743"/>
    <mergeCell ref="C742:C743"/>
    <mergeCell ref="D742:D743"/>
    <mergeCell ref="A736:A737"/>
    <mergeCell ref="B736:B737"/>
    <mergeCell ref="C736:C737"/>
    <mergeCell ref="D736:D737"/>
    <mergeCell ref="A738:A739"/>
    <mergeCell ref="B738:B739"/>
    <mergeCell ref="C738:C739"/>
    <mergeCell ref="D738:D739"/>
    <mergeCell ref="A732:A733"/>
    <mergeCell ref="B732:B733"/>
    <mergeCell ref="C732:C733"/>
    <mergeCell ref="D732:D733"/>
    <mergeCell ref="A734:A735"/>
    <mergeCell ref="B734:B735"/>
    <mergeCell ref="C734:C735"/>
    <mergeCell ref="D734:D735"/>
    <mergeCell ref="A730:A731"/>
    <mergeCell ref="B730:B731"/>
    <mergeCell ref="C730:C731"/>
    <mergeCell ref="D730:D731"/>
    <mergeCell ref="A726:A727"/>
    <mergeCell ref="B726:B727"/>
    <mergeCell ref="C726:C727"/>
    <mergeCell ref="D726:D727"/>
    <mergeCell ref="A728:A729"/>
    <mergeCell ref="B728:B729"/>
    <mergeCell ref="C728:C729"/>
    <mergeCell ref="D728:D729"/>
    <mergeCell ref="A722:A723"/>
    <mergeCell ref="B722:B723"/>
    <mergeCell ref="C722:C723"/>
    <mergeCell ref="D722:D723"/>
    <mergeCell ref="A724:A725"/>
    <mergeCell ref="B724:B725"/>
    <mergeCell ref="C724:C725"/>
    <mergeCell ref="D724:D725"/>
    <mergeCell ref="A718:A719"/>
    <mergeCell ref="B718:B719"/>
    <mergeCell ref="C718:C719"/>
    <mergeCell ref="D718:D719"/>
    <mergeCell ref="A720:A721"/>
    <mergeCell ref="B720:B721"/>
    <mergeCell ref="C720:C721"/>
    <mergeCell ref="D720:D721"/>
    <mergeCell ref="A714:A715"/>
    <mergeCell ref="B714:B715"/>
    <mergeCell ref="C714:C715"/>
    <mergeCell ref="D714:D715"/>
    <mergeCell ref="A716:A717"/>
    <mergeCell ref="B716:B717"/>
    <mergeCell ref="C716:C717"/>
    <mergeCell ref="D716:D717"/>
    <mergeCell ref="A710:A711"/>
    <mergeCell ref="B710:B711"/>
    <mergeCell ref="C710:C711"/>
    <mergeCell ref="D710:D711"/>
    <mergeCell ref="A712:A713"/>
    <mergeCell ref="B712:B713"/>
    <mergeCell ref="C712:C713"/>
    <mergeCell ref="D712:D713"/>
    <mergeCell ref="A706:A707"/>
    <mergeCell ref="B706:B707"/>
    <mergeCell ref="C706:C707"/>
    <mergeCell ref="D706:D707"/>
    <mergeCell ref="A708:A709"/>
    <mergeCell ref="B708:B709"/>
    <mergeCell ref="C708:C709"/>
    <mergeCell ref="D708:D709"/>
    <mergeCell ref="A702:A703"/>
    <mergeCell ref="B702:B703"/>
    <mergeCell ref="C702:C703"/>
    <mergeCell ref="D702:D703"/>
    <mergeCell ref="A704:A705"/>
    <mergeCell ref="B704:B705"/>
    <mergeCell ref="C704:C705"/>
    <mergeCell ref="D704:D705"/>
    <mergeCell ref="A698:A699"/>
    <mergeCell ref="B698:B699"/>
    <mergeCell ref="C698:C699"/>
    <mergeCell ref="D698:D699"/>
    <mergeCell ref="A700:A701"/>
    <mergeCell ref="B700:B701"/>
    <mergeCell ref="C700:C701"/>
    <mergeCell ref="D700:D701"/>
    <mergeCell ref="A694:A695"/>
    <mergeCell ref="B694:B695"/>
    <mergeCell ref="C694:C695"/>
    <mergeCell ref="D694:D695"/>
    <mergeCell ref="A696:A697"/>
    <mergeCell ref="B696:B697"/>
    <mergeCell ref="C696:C697"/>
    <mergeCell ref="D696:D697"/>
    <mergeCell ref="A690:A691"/>
    <mergeCell ref="B690:B691"/>
    <mergeCell ref="C690:C691"/>
    <mergeCell ref="D690:D691"/>
    <mergeCell ref="A692:A693"/>
    <mergeCell ref="B692:B693"/>
    <mergeCell ref="C692:C693"/>
    <mergeCell ref="D692:D693"/>
    <mergeCell ref="A686:A687"/>
    <mergeCell ref="B686:B687"/>
    <mergeCell ref="C686:C687"/>
    <mergeCell ref="D686:D687"/>
    <mergeCell ref="A688:A689"/>
    <mergeCell ref="B688:B689"/>
    <mergeCell ref="C688:C689"/>
    <mergeCell ref="D688:D689"/>
    <mergeCell ref="A682:A683"/>
    <mergeCell ref="B682:B683"/>
    <mergeCell ref="C682:C683"/>
    <mergeCell ref="D682:D683"/>
    <mergeCell ref="A684:H684"/>
    <mergeCell ref="G692:G693"/>
    <mergeCell ref="E692:E693"/>
    <mergeCell ref="F692:F693"/>
    <mergeCell ref="A678:A679"/>
    <mergeCell ref="B678:B679"/>
    <mergeCell ref="C678:C679"/>
    <mergeCell ref="D678:D679"/>
    <mergeCell ref="A680:A681"/>
    <mergeCell ref="B680:B681"/>
    <mergeCell ref="C680:C681"/>
    <mergeCell ref="D680:D681"/>
    <mergeCell ref="G682:G683"/>
    <mergeCell ref="A674:A675"/>
    <mergeCell ref="B674:B675"/>
    <mergeCell ref="C674:C675"/>
    <mergeCell ref="D674:D675"/>
    <mergeCell ref="A676:A677"/>
    <mergeCell ref="B676:B677"/>
    <mergeCell ref="C676:C677"/>
    <mergeCell ref="D676:D677"/>
    <mergeCell ref="A670:A671"/>
    <mergeCell ref="B670:B671"/>
    <mergeCell ref="C670:C671"/>
    <mergeCell ref="D670:D671"/>
    <mergeCell ref="A672:A673"/>
    <mergeCell ref="B672:B673"/>
    <mergeCell ref="C672:C673"/>
    <mergeCell ref="D672:D673"/>
    <mergeCell ref="A666:A667"/>
    <mergeCell ref="B666:B667"/>
    <mergeCell ref="C666:C667"/>
    <mergeCell ref="D666:D667"/>
    <mergeCell ref="A668:A669"/>
    <mergeCell ref="B668:B669"/>
    <mergeCell ref="C668:C669"/>
    <mergeCell ref="D668:D669"/>
    <mergeCell ref="A662:A663"/>
    <mergeCell ref="B662:B663"/>
    <mergeCell ref="C662:C663"/>
    <mergeCell ref="D662:D663"/>
    <mergeCell ref="A664:A665"/>
    <mergeCell ref="B664:B665"/>
    <mergeCell ref="C664:C665"/>
    <mergeCell ref="D664:D665"/>
    <mergeCell ref="A658:A659"/>
    <mergeCell ref="B658:B659"/>
    <mergeCell ref="C658:C659"/>
    <mergeCell ref="D658:D659"/>
    <mergeCell ref="A660:A661"/>
    <mergeCell ref="B660:B661"/>
    <mergeCell ref="C660:C661"/>
    <mergeCell ref="D660:D661"/>
    <mergeCell ref="A654:A655"/>
    <mergeCell ref="B654:B655"/>
    <mergeCell ref="C654:C655"/>
    <mergeCell ref="D654:D655"/>
    <mergeCell ref="A656:A657"/>
    <mergeCell ref="B656:B657"/>
    <mergeCell ref="C656:C657"/>
    <mergeCell ref="D656:D657"/>
    <mergeCell ref="A650:A651"/>
    <mergeCell ref="B650:B651"/>
    <mergeCell ref="C650:C651"/>
    <mergeCell ref="D650:D651"/>
    <mergeCell ref="A652:A653"/>
    <mergeCell ref="B652:B653"/>
    <mergeCell ref="C652:C653"/>
    <mergeCell ref="D652:D653"/>
    <mergeCell ref="A646:A647"/>
    <mergeCell ref="B646:B647"/>
    <mergeCell ref="C646:C647"/>
    <mergeCell ref="D646:D647"/>
    <mergeCell ref="A648:A649"/>
    <mergeCell ref="B648:B649"/>
    <mergeCell ref="C648:C649"/>
    <mergeCell ref="D648:D649"/>
    <mergeCell ref="A642:A643"/>
    <mergeCell ref="B642:B643"/>
    <mergeCell ref="C642:C643"/>
    <mergeCell ref="D642:D643"/>
    <mergeCell ref="A644:A645"/>
    <mergeCell ref="B644:B645"/>
    <mergeCell ref="C644:C645"/>
    <mergeCell ref="D644:D645"/>
    <mergeCell ref="A638:A639"/>
    <mergeCell ref="B638:B639"/>
    <mergeCell ref="C638:C639"/>
    <mergeCell ref="D638:D639"/>
    <mergeCell ref="A640:A641"/>
    <mergeCell ref="B640:B641"/>
    <mergeCell ref="C640:C641"/>
    <mergeCell ref="D640:D641"/>
    <mergeCell ref="A634:A635"/>
    <mergeCell ref="B634:B635"/>
    <mergeCell ref="C634:C635"/>
    <mergeCell ref="D634:D635"/>
    <mergeCell ref="A636:A637"/>
    <mergeCell ref="B636:B637"/>
    <mergeCell ref="C636:C637"/>
    <mergeCell ref="D636:D637"/>
    <mergeCell ref="A630:A631"/>
    <mergeCell ref="B630:B631"/>
    <mergeCell ref="C630:C631"/>
    <mergeCell ref="D630:D631"/>
    <mergeCell ref="A632:A633"/>
    <mergeCell ref="B632:B633"/>
    <mergeCell ref="C632:C633"/>
    <mergeCell ref="D632:D633"/>
    <mergeCell ref="A626:A627"/>
    <mergeCell ref="B626:B627"/>
    <mergeCell ref="C626:C627"/>
    <mergeCell ref="D626:D627"/>
    <mergeCell ref="A628:A629"/>
    <mergeCell ref="B628:B629"/>
    <mergeCell ref="C628:C629"/>
    <mergeCell ref="D628:D629"/>
    <mergeCell ref="A624:A625"/>
    <mergeCell ref="B624:B625"/>
    <mergeCell ref="C624:C625"/>
    <mergeCell ref="D624:D625"/>
    <mergeCell ref="A618:A619"/>
    <mergeCell ref="B618:B619"/>
    <mergeCell ref="C618:C619"/>
    <mergeCell ref="D618:D619"/>
    <mergeCell ref="A620:A621"/>
    <mergeCell ref="B620:B621"/>
    <mergeCell ref="C620:C621"/>
    <mergeCell ref="D620:D621"/>
    <mergeCell ref="A614:A615"/>
    <mergeCell ref="B614:B615"/>
    <mergeCell ref="C614:C615"/>
    <mergeCell ref="D614:D615"/>
    <mergeCell ref="A616:A617"/>
    <mergeCell ref="B616:B617"/>
    <mergeCell ref="C616:C617"/>
    <mergeCell ref="D616:D617"/>
    <mergeCell ref="D610:D611"/>
    <mergeCell ref="A612:A613"/>
    <mergeCell ref="B612:B613"/>
    <mergeCell ref="C612:C613"/>
    <mergeCell ref="D612:D613"/>
    <mergeCell ref="A604:A605"/>
    <mergeCell ref="B604:B605"/>
    <mergeCell ref="C604:C605"/>
    <mergeCell ref="D604:D605"/>
    <mergeCell ref="A606:A607"/>
    <mergeCell ref="B606:B607"/>
    <mergeCell ref="C606:C607"/>
    <mergeCell ref="D606:D607"/>
    <mergeCell ref="A622:A623"/>
    <mergeCell ref="B622:B623"/>
    <mergeCell ref="C622:C623"/>
    <mergeCell ref="D622:D623"/>
    <mergeCell ref="A600:A601"/>
    <mergeCell ref="B600:B601"/>
    <mergeCell ref="C600:C601"/>
    <mergeCell ref="D600:D601"/>
    <mergeCell ref="A602:A603"/>
    <mergeCell ref="B602:B603"/>
    <mergeCell ref="C602:C603"/>
    <mergeCell ref="D602:D603"/>
    <mergeCell ref="A596:A597"/>
    <mergeCell ref="B596:B597"/>
    <mergeCell ref="C596:C597"/>
    <mergeCell ref="D596:D597"/>
    <mergeCell ref="A598:A599"/>
    <mergeCell ref="B598:B599"/>
    <mergeCell ref="C598:C599"/>
    <mergeCell ref="D598:D599"/>
    <mergeCell ref="A592:A593"/>
    <mergeCell ref="B592:B593"/>
    <mergeCell ref="C592:C593"/>
    <mergeCell ref="D592:D593"/>
    <mergeCell ref="A594:A595"/>
    <mergeCell ref="B594:B595"/>
    <mergeCell ref="C594:C595"/>
    <mergeCell ref="D594:D595"/>
    <mergeCell ref="A588:A589"/>
    <mergeCell ref="B588:B589"/>
    <mergeCell ref="C588:C589"/>
    <mergeCell ref="D588:D589"/>
    <mergeCell ref="A590:A591"/>
    <mergeCell ref="B590:B591"/>
    <mergeCell ref="C590:C591"/>
    <mergeCell ref="D590:D591"/>
    <mergeCell ref="A584:A585"/>
    <mergeCell ref="B584:B585"/>
    <mergeCell ref="C584:C585"/>
    <mergeCell ref="D584:D585"/>
    <mergeCell ref="A586:A587"/>
    <mergeCell ref="B586:B587"/>
    <mergeCell ref="C586:C587"/>
    <mergeCell ref="D586:D587"/>
    <mergeCell ref="A580:A581"/>
    <mergeCell ref="B580:B581"/>
    <mergeCell ref="C580:C581"/>
    <mergeCell ref="D580:D581"/>
    <mergeCell ref="A582:A583"/>
    <mergeCell ref="B582:B583"/>
    <mergeCell ref="C582:C583"/>
    <mergeCell ref="D582:D583"/>
    <mergeCell ref="A576:A577"/>
    <mergeCell ref="B576:B577"/>
    <mergeCell ref="C576:C577"/>
    <mergeCell ref="D576:D577"/>
    <mergeCell ref="A578:A579"/>
    <mergeCell ref="B578:B579"/>
    <mergeCell ref="C578:C579"/>
    <mergeCell ref="D578:D579"/>
    <mergeCell ref="A572:A573"/>
    <mergeCell ref="B572:B573"/>
    <mergeCell ref="C572:C573"/>
    <mergeCell ref="D572:D573"/>
    <mergeCell ref="A574:A575"/>
    <mergeCell ref="B574:B575"/>
    <mergeCell ref="C574:C575"/>
    <mergeCell ref="D574:D575"/>
    <mergeCell ref="A568:A569"/>
    <mergeCell ref="B568:B569"/>
    <mergeCell ref="C568:C569"/>
    <mergeCell ref="D568:D569"/>
    <mergeCell ref="A570:A571"/>
    <mergeCell ref="B570:B571"/>
    <mergeCell ref="C570:C571"/>
    <mergeCell ref="D570:D571"/>
    <mergeCell ref="A564:A565"/>
    <mergeCell ref="B564:B565"/>
    <mergeCell ref="C564:C565"/>
    <mergeCell ref="D564:D565"/>
    <mergeCell ref="A566:A567"/>
    <mergeCell ref="B566:B567"/>
    <mergeCell ref="C566:C567"/>
    <mergeCell ref="D566:D567"/>
    <mergeCell ref="A560:A561"/>
    <mergeCell ref="B560:B561"/>
    <mergeCell ref="C560:C561"/>
    <mergeCell ref="D560:D561"/>
    <mergeCell ref="A562:A563"/>
    <mergeCell ref="B562:B563"/>
    <mergeCell ref="C562:C563"/>
    <mergeCell ref="D562:D563"/>
    <mergeCell ref="A556:A557"/>
    <mergeCell ref="B556:B557"/>
    <mergeCell ref="C556:C557"/>
    <mergeCell ref="D556:D557"/>
    <mergeCell ref="A558:A559"/>
    <mergeCell ref="B558:B559"/>
    <mergeCell ref="C558:C559"/>
    <mergeCell ref="D558:D559"/>
    <mergeCell ref="A552:A553"/>
    <mergeCell ref="B552:B553"/>
    <mergeCell ref="C552:C553"/>
    <mergeCell ref="D552:D553"/>
    <mergeCell ref="A554:A555"/>
    <mergeCell ref="B554:B555"/>
    <mergeCell ref="C554:C555"/>
    <mergeCell ref="D554:D555"/>
    <mergeCell ref="A548:A549"/>
    <mergeCell ref="B548:B549"/>
    <mergeCell ref="C548:C549"/>
    <mergeCell ref="D548:D549"/>
    <mergeCell ref="A550:A551"/>
    <mergeCell ref="B550:B551"/>
    <mergeCell ref="C550:C551"/>
    <mergeCell ref="D550:D551"/>
    <mergeCell ref="A544:A545"/>
    <mergeCell ref="B544:B545"/>
    <mergeCell ref="C544:C545"/>
    <mergeCell ref="D544:D545"/>
    <mergeCell ref="A546:A547"/>
    <mergeCell ref="B546:B547"/>
    <mergeCell ref="C546:C547"/>
    <mergeCell ref="D546:D547"/>
    <mergeCell ref="A540:A541"/>
    <mergeCell ref="B540:B541"/>
    <mergeCell ref="C540:C541"/>
    <mergeCell ref="D540:D541"/>
    <mergeCell ref="A542:A543"/>
    <mergeCell ref="B542:B543"/>
    <mergeCell ref="C542:C543"/>
    <mergeCell ref="D542:D543"/>
    <mergeCell ref="A536:A537"/>
    <mergeCell ref="B536:B537"/>
    <mergeCell ref="C536:C537"/>
    <mergeCell ref="D536:D537"/>
    <mergeCell ref="A538:A539"/>
    <mergeCell ref="B538:B539"/>
    <mergeCell ref="C538:C539"/>
    <mergeCell ref="D538:D539"/>
    <mergeCell ref="A530:A531"/>
    <mergeCell ref="B530:B531"/>
    <mergeCell ref="C530:C531"/>
    <mergeCell ref="D530:D531"/>
    <mergeCell ref="A532:H532"/>
    <mergeCell ref="A534:A535"/>
    <mergeCell ref="B534:B535"/>
    <mergeCell ref="C534:C535"/>
    <mergeCell ref="D534:D535"/>
    <mergeCell ref="E540:E541"/>
    <mergeCell ref="E542:E543"/>
    <mergeCell ref="A526:A527"/>
    <mergeCell ref="B526:B527"/>
    <mergeCell ref="C526:C527"/>
    <mergeCell ref="D526:D527"/>
    <mergeCell ref="A528:A529"/>
    <mergeCell ref="B528:B529"/>
    <mergeCell ref="C528:C529"/>
    <mergeCell ref="D528:D529"/>
    <mergeCell ref="G530:G531"/>
    <mergeCell ref="A522:A523"/>
    <mergeCell ref="B522:B523"/>
    <mergeCell ref="C522:C523"/>
    <mergeCell ref="D522:D523"/>
    <mergeCell ref="A524:A525"/>
    <mergeCell ref="B524:B525"/>
    <mergeCell ref="C524:C525"/>
    <mergeCell ref="D524:D525"/>
    <mergeCell ref="A518:A519"/>
    <mergeCell ref="B518:B519"/>
    <mergeCell ref="C518:C519"/>
    <mergeCell ref="D518:D519"/>
    <mergeCell ref="A520:A521"/>
    <mergeCell ref="B520:B521"/>
    <mergeCell ref="C520:C521"/>
    <mergeCell ref="D520:D521"/>
    <mergeCell ref="A514:A515"/>
    <mergeCell ref="B514:B515"/>
    <mergeCell ref="C514:C515"/>
    <mergeCell ref="D514:D515"/>
    <mergeCell ref="A516:A517"/>
    <mergeCell ref="B516:B517"/>
    <mergeCell ref="C516:C517"/>
    <mergeCell ref="D516:D517"/>
    <mergeCell ref="A510:A511"/>
    <mergeCell ref="B510:B511"/>
    <mergeCell ref="C510:C511"/>
    <mergeCell ref="D510:D511"/>
    <mergeCell ref="A512:A513"/>
    <mergeCell ref="B512:B513"/>
    <mergeCell ref="C512:C513"/>
    <mergeCell ref="D512:D513"/>
    <mergeCell ref="A506:A507"/>
    <mergeCell ref="B506:B507"/>
    <mergeCell ref="C506:C507"/>
    <mergeCell ref="D506:D507"/>
    <mergeCell ref="A508:A509"/>
    <mergeCell ref="B508:B509"/>
    <mergeCell ref="C508:C509"/>
    <mergeCell ref="D508:D509"/>
    <mergeCell ref="A502:A503"/>
    <mergeCell ref="B502:B503"/>
    <mergeCell ref="C502:C503"/>
    <mergeCell ref="D502:D503"/>
    <mergeCell ref="A504:A505"/>
    <mergeCell ref="B504:B505"/>
    <mergeCell ref="C504:C505"/>
    <mergeCell ref="D504:D505"/>
    <mergeCell ref="A498:A499"/>
    <mergeCell ref="B498:B499"/>
    <mergeCell ref="C498:C499"/>
    <mergeCell ref="D498:D499"/>
    <mergeCell ref="A500:A501"/>
    <mergeCell ref="B500:B501"/>
    <mergeCell ref="C500:C501"/>
    <mergeCell ref="D500:D501"/>
    <mergeCell ref="A494:A495"/>
    <mergeCell ref="B494:B495"/>
    <mergeCell ref="C494:C495"/>
    <mergeCell ref="D494:D495"/>
    <mergeCell ref="A496:A497"/>
    <mergeCell ref="B496:B497"/>
    <mergeCell ref="C496:C497"/>
    <mergeCell ref="D496:D497"/>
    <mergeCell ref="A490:A491"/>
    <mergeCell ref="B490:B491"/>
    <mergeCell ref="C490:C491"/>
    <mergeCell ref="D490:D491"/>
    <mergeCell ref="A492:A493"/>
    <mergeCell ref="B492:B493"/>
    <mergeCell ref="C492:C493"/>
    <mergeCell ref="D492:D493"/>
    <mergeCell ref="A486:A487"/>
    <mergeCell ref="B486:B487"/>
    <mergeCell ref="C486:C487"/>
    <mergeCell ref="D486:D487"/>
    <mergeCell ref="A488:A489"/>
    <mergeCell ref="B488:B489"/>
    <mergeCell ref="C488:C489"/>
    <mergeCell ref="D488:D489"/>
    <mergeCell ref="A482:A483"/>
    <mergeCell ref="B482:B483"/>
    <mergeCell ref="C482:C483"/>
    <mergeCell ref="D482:D483"/>
    <mergeCell ref="A484:A485"/>
    <mergeCell ref="B484:B485"/>
    <mergeCell ref="C484:C485"/>
    <mergeCell ref="D484:D485"/>
    <mergeCell ref="A478:A479"/>
    <mergeCell ref="B478:B479"/>
    <mergeCell ref="C478:C479"/>
    <mergeCell ref="D478:D479"/>
    <mergeCell ref="A480:A481"/>
    <mergeCell ref="B480:B481"/>
    <mergeCell ref="C480:C481"/>
    <mergeCell ref="D480:D481"/>
    <mergeCell ref="A474:A475"/>
    <mergeCell ref="B474:B475"/>
    <mergeCell ref="C474:C475"/>
    <mergeCell ref="D474:D475"/>
    <mergeCell ref="A476:A477"/>
    <mergeCell ref="B476:B477"/>
    <mergeCell ref="C476:C477"/>
    <mergeCell ref="D476:D477"/>
    <mergeCell ref="B454:B455"/>
    <mergeCell ref="C454:C455"/>
    <mergeCell ref="D454:D455"/>
    <mergeCell ref="A470:A471"/>
    <mergeCell ref="B470:B471"/>
    <mergeCell ref="C470:C471"/>
    <mergeCell ref="D470:D471"/>
    <mergeCell ref="A472:A473"/>
    <mergeCell ref="B472:B473"/>
    <mergeCell ref="C472:C473"/>
    <mergeCell ref="D472:D473"/>
    <mergeCell ref="A466:A467"/>
    <mergeCell ref="B466:B467"/>
    <mergeCell ref="C466:C467"/>
    <mergeCell ref="D466:D467"/>
    <mergeCell ref="A468:A469"/>
    <mergeCell ref="B468:B469"/>
    <mergeCell ref="C468:C469"/>
    <mergeCell ref="D468:D469"/>
    <mergeCell ref="A462:A463"/>
    <mergeCell ref="B462:B463"/>
    <mergeCell ref="C462:C463"/>
    <mergeCell ref="D462:D463"/>
    <mergeCell ref="A464:A465"/>
    <mergeCell ref="B464:B465"/>
    <mergeCell ref="C464:C465"/>
    <mergeCell ref="D464:D465"/>
    <mergeCell ref="A448:A449"/>
    <mergeCell ref="B448:B449"/>
    <mergeCell ref="C448:C449"/>
    <mergeCell ref="D448:D449"/>
    <mergeCell ref="A450:A451"/>
    <mergeCell ref="B450:B451"/>
    <mergeCell ref="C450:C451"/>
    <mergeCell ref="D450:D451"/>
    <mergeCell ref="A444:A445"/>
    <mergeCell ref="B444:B445"/>
    <mergeCell ref="C444:C445"/>
    <mergeCell ref="D444:D445"/>
    <mergeCell ref="A446:A447"/>
    <mergeCell ref="B446:B447"/>
    <mergeCell ref="C446:C447"/>
    <mergeCell ref="D446:D447"/>
    <mergeCell ref="A440:A441"/>
    <mergeCell ref="B440:B441"/>
    <mergeCell ref="C440:C441"/>
    <mergeCell ref="D440:D441"/>
    <mergeCell ref="A442:A443"/>
    <mergeCell ref="B442:B443"/>
    <mergeCell ref="C442:C443"/>
    <mergeCell ref="D442:D443"/>
    <mergeCell ref="A436:A437"/>
    <mergeCell ref="B436:B437"/>
    <mergeCell ref="C436:C437"/>
    <mergeCell ref="D436:D437"/>
    <mergeCell ref="A438:A439"/>
    <mergeCell ref="B438:B439"/>
    <mergeCell ref="C438:C439"/>
    <mergeCell ref="D438:D439"/>
    <mergeCell ref="A432:A433"/>
    <mergeCell ref="B432:B433"/>
    <mergeCell ref="C432:C433"/>
    <mergeCell ref="D432:D433"/>
    <mergeCell ref="A434:A435"/>
    <mergeCell ref="B434:B435"/>
    <mergeCell ref="C434:C435"/>
    <mergeCell ref="D434:D435"/>
    <mergeCell ref="A428:A429"/>
    <mergeCell ref="B428:B429"/>
    <mergeCell ref="C428:C429"/>
    <mergeCell ref="D428:D429"/>
    <mergeCell ref="A430:A431"/>
    <mergeCell ref="B430:B431"/>
    <mergeCell ref="C430:C431"/>
    <mergeCell ref="D430:D431"/>
    <mergeCell ref="A424:A425"/>
    <mergeCell ref="B424:B425"/>
    <mergeCell ref="C424:C425"/>
    <mergeCell ref="D424:D425"/>
    <mergeCell ref="A426:A427"/>
    <mergeCell ref="B426:B427"/>
    <mergeCell ref="C426:C427"/>
    <mergeCell ref="D426:D427"/>
    <mergeCell ref="A420:A421"/>
    <mergeCell ref="B420:B421"/>
    <mergeCell ref="C420:C421"/>
    <mergeCell ref="D420:D421"/>
    <mergeCell ref="A422:A423"/>
    <mergeCell ref="B422:B423"/>
    <mergeCell ref="C422:C423"/>
    <mergeCell ref="D422:D423"/>
    <mergeCell ref="A416:A417"/>
    <mergeCell ref="B416:B417"/>
    <mergeCell ref="C416:C417"/>
    <mergeCell ref="D416:D417"/>
    <mergeCell ref="A418:A419"/>
    <mergeCell ref="B418:B419"/>
    <mergeCell ref="C418:C419"/>
    <mergeCell ref="D418:D419"/>
    <mergeCell ref="A412:A413"/>
    <mergeCell ref="B412:B413"/>
    <mergeCell ref="C412:C413"/>
    <mergeCell ref="D412:D413"/>
    <mergeCell ref="A414:A415"/>
    <mergeCell ref="B414:B415"/>
    <mergeCell ref="C414:C415"/>
    <mergeCell ref="D414:D415"/>
    <mergeCell ref="A408:A409"/>
    <mergeCell ref="B408:B409"/>
    <mergeCell ref="C408:C409"/>
    <mergeCell ref="D408:D409"/>
    <mergeCell ref="A410:A411"/>
    <mergeCell ref="B410:B411"/>
    <mergeCell ref="C410:C411"/>
    <mergeCell ref="D410:D411"/>
    <mergeCell ref="A404:A405"/>
    <mergeCell ref="B404:B405"/>
    <mergeCell ref="C404:C405"/>
    <mergeCell ref="D404:D405"/>
    <mergeCell ref="A406:A407"/>
    <mergeCell ref="B406:B407"/>
    <mergeCell ref="C406:C407"/>
    <mergeCell ref="D406:D407"/>
    <mergeCell ref="A400:A401"/>
    <mergeCell ref="B400:B401"/>
    <mergeCell ref="C400:C401"/>
    <mergeCell ref="D400:D401"/>
    <mergeCell ref="A402:A403"/>
    <mergeCell ref="B402:B403"/>
    <mergeCell ref="C402:C403"/>
    <mergeCell ref="D402:D403"/>
    <mergeCell ref="A396:A397"/>
    <mergeCell ref="B396:B397"/>
    <mergeCell ref="C396:C397"/>
    <mergeCell ref="D396:D397"/>
    <mergeCell ref="A398:A399"/>
    <mergeCell ref="B398:B399"/>
    <mergeCell ref="C398:C399"/>
    <mergeCell ref="D398:D399"/>
    <mergeCell ref="A392:A393"/>
    <mergeCell ref="B392:B393"/>
    <mergeCell ref="C392:C393"/>
    <mergeCell ref="D392:D393"/>
    <mergeCell ref="A394:A395"/>
    <mergeCell ref="B394:B395"/>
    <mergeCell ref="C394:C395"/>
    <mergeCell ref="D394:D395"/>
    <mergeCell ref="A388:A389"/>
    <mergeCell ref="B388:B389"/>
    <mergeCell ref="C388:C389"/>
    <mergeCell ref="D388:D389"/>
    <mergeCell ref="A390:A391"/>
    <mergeCell ref="B390:B391"/>
    <mergeCell ref="C390:C391"/>
    <mergeCell ref="D390:D391"/>
    <mergeCell ref="A384:A385"/>
    <mergeCell ref="B384:B385"/>
    <mergeCell ref="C384:C385"/>
    <mergeCell ref="D384:D385"/>
    <mergeCell ref="A386:A387"/>
    <mergeCell ref="B386:B387"/>
    <mergeCell ref="C386:C387"/>
    <mergeCell ref="D386:D387"/>
    <mergeCell ref="A378:A379"/>
    <mergeCell ref="B378:B379"/>
    <mergeCell ref="C378:C379"/>
    <mergeCell ref="D378:D379"/>
    <mergeCell ref="A380:H380"/>
    <mergeCell ref="A382:A383"/>
    <mergeCell ref="B382:B383"/>
    <mergeCell ref="C382:C383"/>
    <mergeCell ref="D382:D383"/>
    <mergeCell ref="G386:G387"/>
    <mergeCell ref="G388:G389"/>
    <mergeCell ref="G390:G391"/>
    <mergeCell ref="A374:A375"/>
    <mergeCell ref="B374:B375"/>
    <mergeCell ref="C374:C375"/>
    <mergeCell ref="D374:D375"/>
    <mergeCell ref="A376:A377"/>
    <mergeCell ref="B376:B377"/>
    <mergeCell ref="C376:C377"/>
    <mergeCell ref="D376:D377"/>
    <mergeCell ref="G378:G379"/>
    <mergeCell ref="A370:A371"/>
    <mergeCell ref="B370:B371"/>
    <mergeCell ref="C370:C371"/>
    <mergeCell ref="D370:D371"/>
    <mergeCell ref="A372:A373"/>
    <mergeCell ref="B372:B373"/>
    <mergeCell ref="C372:C373"/>
    <mergeCell ref="D372:D373"/>
    <mergeCell ref="A366:A367"/>
    <mergeCell ref="B366:B367"/>
    <mergeCell ref="C366:C367"/>
    <mergeCell ref="D366:D367"/>
    <mergeCell ref="A368:A369"/>
    <mergeCell ref="B368:B369"/>
    <mergeCell ref="C368:C369"/>
    <mergeCell ref="D368:D369"/>
    <mergeCell ref="A362:A363"/>
    <mergeCell ref="B362:B363"/>
    <mergeCell ref="C362:C363"/>
    <mergeCell ref="D362:D363"/>
    <mergeCell ref="A364:A365"/>
    <mergeCell ref="B364:B365"/>
    <mergeCell ref="C364:C365"/>
    <mergeCell ref="D364:D365"/>
    <mergeCell ref="A358:A359"/>
    <mergeCell ref="B358:B359"/>
    <mergeCell ref="C358:C359"/>
    <mergeCell ref="D358:D359"/>
    <mergeCell ref="A360:A361"/>
    <mergeCell ref="B360:B361"/>
    <mergeCell ref="C360:C361"/>
    <mergeCell ref="D360:D361"/>
    <mergeCell ref="A354:A355"/>
    <mergeCell ref="B354:B355"/>
    <mergeCell ref="C354:C355"/>
    <mergeCell ref="D354:D355"/>
    <mergeCell ref="A356:A357"/>
    <mergeCell ref="B356:B357"/>
    <mergeCell ref="C356:C357"/>
    <mergeCell ref="D356:D357"/>
    <mergeCell ref="A350:A351"/>
    <mergeCell ref="B350:B351"/>
    <mergeCell ref="C350:C351"/>
    <mergeCell ref="D350:D351"/>
    <mergeCell ref="A352:A353"/>
    <mergeCell ref="B352:B353"/>
    <mergeCell ref="C352:C353"/>
    <mergeCell ref="D352:D353"/>
    <mergeCell ref="A346:A347"/>
    <mergeCell ref="B346:B347"/>
    <mergeCell ref="C346:C347"/>
    <mergeCell ref="D346:D347"/>
    <mergeCell ref="A348:A349"/>
    <mergeCell ref="B348:B349"/>
    <mergeCell ref="C348:C349"/>
    <mergeCell ref="D348:D349"/>
    <mergeCell ref="A342:A343"/>
    <mergeCell ref="B342:B343"/>
    <mergeCell ref="C342:C343"/>
    <mergeCell ref="D342:D343"/>
    <mergeCell ref="A344:A345"/>
    <mergeCell ref="B344:B345"/>
    <mergeCell ref="C344:C345"/>
    <mergeCell ref="D344:D345"/>
    <mergeCell ref="A338:A339"/>
    <mergeCell ref="B338:B339"/>
    <mergeCell ref="C338:C339"/>
    <mergeCell ref="D338:D339"/>
    <mergeCell ref="A340:A341"/>
    <mergeCell ref="B340:B341"/>
    <mergeCell ref="C340:C341"/>
    <mergeCell ref="D340:D341"/>
    <mergeCell ref="A334:A335"/>
    <mergeCell ref="B334:B335"/>
    <mergeCell ref="C334:C335"/>
    <mergeCell ref="D334:D335"/>
    <mergeCell ref="A336:A337"/>
    <mergeCell ref="B336:B337"/>
    <mergeCell ref="C336:C337"/>
    <mergeCell ref="D336:D337"/>
    <mergeCell ref="A330:A331"/>
    <mergeCell ref="B330:B331"/>
    <mergeCell ref="C330:C331"/>
    <mergeCell ref="D330:D331"/>
    <mergeCell ref="A332:A333"/>
    <mergeCell ref="B332:B333"/>
    <mergeCell ref="C332:C333"/>
    <mergeCell ref="D332:D333"/>
    <mergeCell ref="A326:A327"/>
    <mergeCell ref="B326:B327"/>
    <mergeCell ref="C326:C327"/>
    <mergeCell ref="D326:D327"/>
    <mergeCell ref="A328:A329"/>
    <mergeCell ref="B328:B329"/>
    <mergeCell ref="C328:C329"/>
    <mergeCell ref="D328:D329"/>
    <mergeCell ref="A322:A323"/>
    <mergeCell ref="B322:B323"/>
    <mergeCell ref="C322:C323"/>
    <mergeCell ref="D322:D323"/>
    <mergeCell ref="A324:A325"/>
    <mergeCell ref="B324:B325"/>
    <mergeCell ref="C324:C325"/>
    <mergeCell ref="D324:D325"/>
    <mergeCell ref="B300:B301"/>
    <mergeCell ref="C300:C301"/>
    <mergeCell ref="D300:D301"/>
    <mergeCell ref="A302:A303"/>
    <mergeCell ref="B302:B303"/>
    <mergeCell ref="C302:C303"/>
    <mergeCell ref="D302:D303"/>
    <mergeCell ref="A318:A319"/>
    <mergeCell ref="B318:B319"/>
    <mergeCell ref="C318:C319"/>
    <mergeCell ref="D318:D319"/>
    <mergeCell ref="A320:A321"/>
    <mergeCell ref="B320:B321"/>
    <mergeCell ref="C320:C321"/>
    <mergeCell ref="D320:D321"/>
    <mergeCell ref="A314:A315"/>
    <mergeCell ref="B314:B315"/>
    <mergeCell ref="C314:C315"/>
    <mergeCell ref="D314:D315"/>
    <mergeCell ref="A316:A317"/>
    <mergeCell ref="B316:B317"/>
    <mergeCell ref="C316:C317"/>
    <mergeCell ref="D316:D317"/>
    <mergeCell ref="A310:A311"/>
    <mergeCell ref="B310:B311"/>
    <mergeCell ref="C310:C311"/>
    <mergeCell ref="D310:D311"/>
    <mergeCell ref="A312:A313"/>
    <mergeCell ref="B312:B313"/>
    <mergeCell ref="C312:C313"/>
    <mergeCell ref="D312:D313"/>
    <mergeCell ref="A296:A297"/>
    <mergeCell ref="B296:B297"/>
    <mergeCell ref="C296:C297"/>
    <mergeCell ref="D296:D297"/>
    <mergeCell ref="A298:A299"/>
    <mergeCell ref="B298:B299"/>
    <mergeCell ref="C298:C299"/>
    <mergeCell ref="D298:D299"/>
    <mergeCell ref="A292:A293"/>
    <mergeCell ref="B292:B293"/>
    <mergeCell ref="C292:C293"/>
    <mergeCell ref="D292:D293"/>
    <mergeCell ref="A294:A295"/>
    <mergeCell ref="B294:B295"/>
    <mergeCell ref="C294:C295"/>
    <mergeCell ref="D294:D295"/>
    <mergeCell ref="A288:A289"/>
    <mergeCell ref="B288:B289"/>
    <mergeCell ref="C288:C289"/>
    <mergeCell ref="D288:D289"/>
    <mergeCell ref="A290:A291"/>
    <mergeCell ref="B290:B291"/>
    <mergeCell ref="C290:C291"/>
    <mergeCell ref="D290:D291"/>
    <mergeCell ref="A284:A285"/>
    <mergeCell ref="B284:B285"/>
    <mergeCell ref="C284:C285"/>
    <mergeCell ref="D284:D285"/>
    <mergeCell ref="A286:A287"/>
    <mergeCell ref="B286:B287"/>
    <mergeCell ref="C286:C287"/>
    <mergeCell ref="D286:D287"/>
    <mergeCell ref="A280:A281"/>
    <mergeCell ref="B280:B281"/>
    <mergeCell ref="C280:C281"/>
    <mergeCell ref="D280:D281"/>
    <mergeCell ref="A282:A283"/>
    <mergeCell ref="B282:B283"/>
    <mergeCell ref="C282:C283"/>
    <mergeCell ref="D282:D283"/>
    <mergeCell ref="A276:A277"/>
    <mergeCell ref="B276:B277"/>
    <mergeCell ref="C276:C277"/>
    <mergeCell ref="D276:D277"/>
    <mergeCell ref="A278:A279"/>
    <mergeCell ref="B278:B279"/>
    <mergeCell ref="C278:C279"/>
    <mergeCell ref="D278:D279"/>
    <mergeCell ref="A272:A273"/>
    <mergeCell ref="B272:B273"/>
    <mergeCell ref="C272:C273"/>
    <mergeCell ref="D272:D273"/>
    <mergeCell ref="A274:A275"/>
    <mergeCell ref="B274:B275"/>
    <mergeCell ref="C274:C275"/>
    <mergeCell ref="D274:D275"/>
    <mergeCell ref="A268:A269"/>
    <mergeCell ref="B268:B269"/>
    <mergeCell ref="C268:C269"/>
    <mergeCell ref="D268:D269"/>
    <mergeCell ref="A270:A271"/>
    <mergeCell ref="B270:B271"/>
    <mergeCell ref="C270:C271"/>
    <mergeCell ref="D270:D271"/>
    <mergeCell ref="A264:A265"/>
    <mergeCell ref="B264:B265"/>
    <mergeCell ref="C264:C265"/>
    <mergeCell ref="D264:D265"/>
    <mergeCell ref="A266:A267"/>
    <mergeCell ref="B266:B267"/>
    <mergeCell ref="C266:C267"/>
    <mergeCell ref="D266:D267"/>
    <mergeCell ref="A260:A261"/>
    <mergeCell ref="B260:B261"/>
    <mergeCell ref="C260:C261"/>
    <mergeCell ref="D260:D261"/>
    <mergeCell ref="A262:A263"/>
    <mergeCell ref="B262:B263"/>
    <mergeCell ref="C262:C263"/>
    <mergeCell ref="D262:D263"/>
    <mergeCell ref="A256:A257"/>
    <mergeCell ref="B256:B257"/>
    <mergeCell ref="C256:C257"/>
    <mergeCell ref="D256:D257"/>
    <mergeCell ref="A258:A259"/>
    <mergeCell ref="B258:B259"/>
    <mergeCell ref="C258:C259"/>
    <mergeCell ref="D258:D259"/>
    <mergeCell ref="A250:A251"/>
    <mergeCell ref="B250:B251"/>
    <mergeCell ref="C250:C251"/>
    <mergeCell ref="D250:D251"/>
    <mergeCell ref="A252:A253"/>
    <mergeCell ref="B252:B253"/>
    <mergeCell ref="C252:C253"/>
    <mergeCell ref="D252:D253"/>
    <mergeCell ref="A254:A255"/>
    <mergeCell ref="B254:B255"/>
    <mergeCell ref="C254:C255"/>
    <mergeCell ref="D254:D255"/>
    <mergeCell ref="A246:A247"/>
    <mergeCell ref="B246:B247"/>
    <mergeCell ref="C246:C247"/>
    <mergeCell ref="D246:D247"/>
    <mergeCell ref="A248:A249"/>
    <mergeCell ref="B248:B249"/>
    <mergeCell ref="C248:C249"/>
    <mergeCell ref="D248:D249"/>
    <mergeCell ref="A242:A243"/>
    <mergeCell ref="B242:B243"/>
    <mergeCell ref="C242:C243"/>
    <mergeCell ref="D242:D243"/>
    <mergeCell ref="A244:A245"/>
    <mergeCell ref="B244:B245"/>
    <mergeCell ref="C244:C245"/>
    <mergeCell ref="D244:D245"/>
    <mergeCell ref="A238:A239"/>
    <mergeCell ref="B238:B239"/>
    <mergeCell ref="C238:C239"/>
    <mergeCell ref="D238:D239"/>
    <mergeCell ref="A240:A241"/>
    <mergeCell ref="B240:B241"/>
    <mergeCell ref="C240:C241"/>
    <mergeCell ref="D240:D241"/>
    <mergeCell ref="A234:A235"/>
    <mergeCell ref="B234:B235"/>
    <mergeCell ref="C234:C235"/>
    <mergeCell ref="D234:D235"/>
    <mergeCell ref="A236:A237"/>
    <mergeCell ref="B236:B237"/>
    <mergeCell ref="C236:C237"/>
    <mergeCell ref="D236:D237"/>
    <mergeCell ref="A232:A233"/>
    <mergeCell ref="B232:B233"/>
    <mergeCell ref="C232:C233"/>
    <mergeCell ref="D232:D233"/>
    <mergeCell ref="A226:A227"/>
    <mergeCell ref="B226:B227"/>
    <mergeCell ref="C226:C227"/>
    <mergeCell ref="D226:D227"/>
    <mergeCell ref="A228:H228"/>
    <mergeCell ref="A230:A231"/>
    <mergeCell ref="B230:B231"/>
    <mergeCell ref="C230:C231"/>
    <mergeCell ref="D230:D231"/>
    <mergeCell ref="A222:A223"/>
    <mergeCell ref="B222:B223"/>
    <mergeCell ref="C222:C223"/>
    <mergeCell ref="D222:D223"/>
    <mergeCell ref="A224:A225"/>
    <mergeCell ref="B224:B225"/>
    <mergeCell ref="C224:C225"/>
    <mergeCell ref="D224:D225"/>
    <mergeCell ref="A218:A219"/>
    <mergeCell ref="B218:B219"/>
    <mergeCell ref="C218:C219"/>
    <mergeCell ref="D218:D219"/>
    <mergeCell ref="A220:A221"/>
    <mergeCell ref="B220:B221"/>
    <mergeCell ref="C220:C221"/>
    <mergeCell ref="D220:D221"/>
    <mergeCell ref="A214:A215"/>
    <mergeCell ref="B214:B215"/>
    <mergeCell ref="C214:C215"/>
    <mergeCell ref="D214:D215"/>
    <mergeCell ref="A216:A217"/>
    <mergeCell ref="B216:B217"/>
    <mergeCell ref="C216:C217"/>
    <mergeCell ref="D216:D217"/>
    <mergeCell ref="A212:A213"/>
    <mergeCell ref="B212:B213"/>
    <mergeCell ref="C212:C213"/>
    <mergeCell ref="D212:D213"/>
    <mergeCell ref="A206:A207"/>
    <mergeCell ref="B206:B207"/>
    <mergeCell ref="C206:C207"/>
    <mergeCell ref="D206:D207"/>
    <mergeCell ref="A208:A209"/>
    <mergeCell ref="B208:B209"/>
    <mergeCell ref="C208:C209"/>
    <mergeCell ref="D208:D209"/>
    <mergeCell ref="A202:A203"/>
    <mergeCell ref="B202:B203"/>
    <mergeCell ref="C202:C203"/>
    <mergeCell ref="D202:D203"/>
    <mergeCell ref="A204:A205"/>
    <mergeCell ref="B204:B205"/>
    <mergeCell ref="C204:C205"/>
    <mergeCell ref="D204:D205"/>
    <mergeCell ref="A190:A191"/>
    <mergeCell ref="B190:B191"/>
    <mergeCell ref="C190:C191"/>
    <mergeCell ref="D190:D191"/>
    <mergeCell ref="A192:A193"/>
    <mergeCell ref="B192:B193"/>
    <mergeCell ref="C192:C193"/>
    <mergeCell ref="D192:D193"/>
    <mergeCell ref="A186:A187"/>
    <mergeCell ref="B186:B187"/>
    <mergeCell ref="C186:C187"/>
    <mergeCell ref="D186:D187"/>
    <mergeCell ref="A188:A189"/>
    <mergeCell ref="B188:B189"/>
    <mergeCell ref="C188:C189"/>
    <mergeCell ref="D188:D189"/>
    <mergeCell ref="A210:A211"/>
    <mergeCell ref="B210:B211"/>
    <mergeCell ref="C210:C211"/>
    <mergeCell ref="D210:D211"/>
    <mergeCell ref="A154:A155"/>
    <mergeCell ref="B154:B155"/>
    <mergeCell ref="C154:C155"/>
    <mergeCell ref="D154:D155"/>
    <mergeCell ref="A156:A157"/>
    <mergeCell ref="B156:B157"/>
    <mergeCell ref="C156:C157"/>
    <mergeCell ref="D156:D157"/>
    <mergeCell ref="A170:A171"/>
    <mergeCell ref="B170:B171"/>
    <mergeCell ref="C170:C171"/>
    <mergeCell ref="D170:D171"/>
    <mergeCell ref="A172:A173"/>
    <mergeCell ref="B172:B173"/>
    <mergeCell ref="C172:C173"/>
    <mergeCell ref="D172:D173"/>
    <mergeCell ref="A166:A167"/>
    <mergeCell ref="B166:B167"/>
    <mergeCell ref="C166:C167"/>
    <mergeCell ref="D166:D167"/>
    <mergeCell ref="A164:A165"/>
    <mergeCell ref="B164:B165"/>
    <mergeCell ref="C164:C165"/>
    <mergeCell ref="D164:D165"/>
    <mergeCell ref="A158:A159"/>
    <mergeCell ref="B158:B159"/>
    <mergeCell ref="C158:C159"/>
    <mergeCell ref="D158:D159"/>
    <mergeCell ref="A160:A161"/>
    <mergeCell ref="B160:B161"/>
    <mergeCell ref="C160:C161"/>
    <mergeCell ref="D160:D161"/>
    <mergeCell ref="A184:A185"/>
    <mergeCell ref="B184:B185"/>
    <mergeCell ref="C184:C185"/>
    <mergeCell ref="D184:D185"/>
    <mergeCell ref="A746:A747"/>
    <mergeCell ref="B746:B747"/>
    <mergeCell ref="C746:C747"/>
    <mergeCell ref="D746:D747"/>
    <mergeCell ref="A176:A177"/>
    <mergeCell ref="B176:B177"/>
    <mergeCell ref="C176:C177"/>
    <mergeCell ref="D176:D177"/>
    <mergeCell ref="A194:A195"/>
    <mergeCell ref="B194:B195"/>
    <mergeCell ref="C194:C195"/>
    <mergeCell ref="D194:D195"/>
    <mergeCell ref="A198:A199"/>
    <mergeCell ref="B198:B199"/>
    <mergeCell ref="C198:C199"/>
    <mergeCell ref="D198:D199"/>
    <mergeCell ref="A200:A201"/>
    <mergeCell ref="B200:B201"/>
    <mergeCell ref="C200:C201"/>
    <mergeCell ref="D200:D201"/>
    <mergeCell ref="A196:A197"/>
    <mergeCell ref="B196:B197"/>
    <mergeCell ref="C196:C197"/>
    <mergeCell ref="D196:D197"/>
    <mergeCell ref="A180:A181"/>
    <mergeCell ref="B180:B181"/>
    <mergeCell ref="C180:C181"/>
    <mergeCell ref="D180:D181"/>
    <mergeCell ref="A182:A183"/>
    <mergeCell ref="B182:B183"/>
    <mergeCell ref="C182:C183"/>
    <mergeCell ref="D182:D183"/>
    <mergeCell ref="A178:A179"/>
    <mergeCell ref="B178:B179"/>
    <mergeCell ref="C178:C179"/>
    <mergeCell ref="D178:D179"/>
    <mergeCell ref="A168:A169"/>
    <mergeCell ref="B168:B169"/>
    <mergeCell ref="C168:C169"/>
    <mergeCell ref="D168:D169"/>
    <mergeCell ref="A162:A163"/>
    <mergeCell ref="B162:B163"/>
    <mergeCell ref="C162:C163"/>
    <mergeCell ref="D162:D163"/>
    <mergeCell ref="A174:A175"/>
    <mergeCell ref="B174:B175"/>
    <mergeCell ref="C174:C175"/>
    <mergeCell ref="D174:D175"/>
    <mergeCell ref="G6:G7"/>
    <mergeCell ref="G8:G9"/>
    <mergeCell ref="G10:G11"/>
    <mergeCell ref="G12:G13"/>
    <mergeCell ref="G14:G15"/>
    <mergeCell ref="G74:G75"/>
    <mergeCell ref="G82:G83"/>
    <mergeCell ref="G84:G85"/>
    <mergeCell ref="G86:G87"/>
    <mergeCell ref="G88:G89"/>
    <mergeCell ref="G90:G91"/>
    <mergeCell ref="G92:G93"/>
    <mergeCell ref="G94:G95"/>
    <mergeCell ref="G96:G97"/>
    <mergeCell ref="F82:F83"/>
    <mergeCell ref="F84:F85"/>
    <mergeCell ref="F86:F87"/>
    <mergeCell ref="F88:F89"/>
    <mergeCell ref="F90:F91"/>
    <mergeCell ref="F6:F7"/>
    <mergeCell ref="F8:F9"/>
    <mergeCell ref="F10:F11"/>
    <mergeCell ref="F12:F13"/>
    <mergeCell ref="F14:F15"/>
    <mergeCell ref="G158:G159"/>
    <mergeCell ref="G160:G161"/>
    <mergeCell ref="G162:G163"/>
    <mergeCell ref="G164:G165"/>
    <mergeCell ref="E158:E159"/>
    <mergeCell ref="E160:E161"/>
    <mergeCell ref="E162:E163"/>
    <mergeCell ref="E164:E165"/>
    <mergeCell ref="F158:F159"/>
    <mergeCell ref="F160:F161"/>
    <mergeCell ref="F162:F163"/>
    <mergeCell ref="F164:F165"/>
    <mergeCell ref="G226:G227"/>
    <mergeCell ref="E234:E235"/>
    <mergeCell ref="F234:F235"/>
    <mergeCell ref="G234:G235"/>
    <mergeCell ref="E236:E237"/>
    <mergeCell ref="F236:F237"/>
    <mergeCell ref="G236:G237"/>
    <mergeCell ref="E166:E167"/>
    <mergeCell ref="F166:F167"/>
    <mergeCell ref="G166:G167"/>
    <mergeCell ref="E238:E239"/>
    <mergeCell ref="F238:F239"/>
    <mergeCell ref="G238:G239"/>
    <mergeCell ref="E240:E241"/>
    <mergeCell ref="F240:F241"/>
    <mergeCell ref="G240:G241"/>
    <mergeCell ref="E242:E243"/>
    <mergeCell ref="F242:F243"/>
    <mergeCell ref="G242:G243"/>
    <mergeCell ref="E244:E245"/>
    <mergeCell ref="F244:F245"/>
    <mergeCell ref="G244:G245"/>
    <mergeCell ref="G302:G303"/>
    <mergeCell ref="E310:E311"/>
    <mergeCell ref="F310:F311"/>
    <mergeCell ref="G310:G311"/>
    <mergeCell ref="E314:E315"/>
    <mergeCell ref="F314:F315"/>
    <mergeCell ref="G314:G315"/>
    <mergeCell ref="A304:H304"/>
    <mergeCell ref="A306:A307"/>
    <mergeCell ref="B306:B307"/>
    <mergeCell ref="C306:C307"/>
    <mergeCell ref="D306:D307"/>
    <mergeCell ref="A308:A309"/>
    <mergeCell ref="B308:B309"/>
    <mergeCell ref="C308:C309"/>
    <mergeCell ref="D308:D309"/>
    <mergeCell ref="E312:E313"/>
    <mergeCell ref="F312:F313"/>
    <mergeCell ref="G312:G313"/>
    <mergeCell ref="A300:A301"/>
    <mergeCell ref="G392:G393"/>
    <mergeCell ref="G394:G395"/>
    <mergeCell ref="F386:F387"/>
    <mergeCell ref="F388:F389"/>
    <mergeCell ref="F390:F391"/>
    <mergeCell ref="F392:F393"/>
    <mergeCell ref="F394:F395"/>
    <mergeCell ref="E386:E387"/>
    <mergeCell ref="E388:E389"/>
    <mergeCell ref="E390:E391"/>
    <mergeCell ref="E392:E393"/>
    <mergeCell ref="E394:E395"/>
    <mergeCell ref="G454:G455"/>
    <mergeCell ref="G462:G463"/>
    <mergeCell ref="G466:G467"/>
    <mergeCell ref="G468:G469"/>
    <mergeCell ref="G470:G471"/>
    <mergeCell ref="A456:H456"/>
    <mergeCell ref="A458:A459"/>
    <mergeCell ref="B458:B459"/>
    <mergeCell ref="C458:C459"/>
    <mergeCell ref="D458:D459"/>
    <mergeCell ref="A460:A461"/>
    <mergeCell ref="B460:B461"/>
    <mergeCell ref="C460:C461"/>
    <mergeCell ref="D460:D461"/>
    <mergeCell ref="G464:G465"/>
    <mergeCell ref="A452:A453"/>
    <mergeCell ref="B452:B453"/>
    <mergeCell ref="C452:C453"/>
    <mergeCell ref="D452:D453"/>
    <mergeCell ref="A454:A455"/>
    <mergeCell ref="G472:G473"/>
    <mergeCell ref="G474:G475"/>
    <mergeCell ref="F462:F463"/>
    <mergeCell ref="F464:F465"/>
    <mergeCell ref="F466:F467"/>
    <mergeCell ref="F468:F469"/>
    <mergeCell ref="F470:F471"/>
    <mergeCell ref="F472:F473"/>
    <mergeCell ref="F474:F475"/>
    <mergeCell ref="E462:E463"/>
    <mergeCell ref="E464:E465"/>
    <mergeCell ref="E466:E467"/>
    <mergeCell ref="E468:E469"/>
    <mergeCell ref="E470:E471"/>
    <mergeCell ref="E472:E473"/>
    <mergeCell ref="E474:E475"/>
    <mergeCell ref="E538:E539"/>
    <mergeCell ref="E696:E697"/>
    <mergeCell ref="E698:E699"/>
    <mergeCell ref="E700:E701"/>
    <mergeCell ref="F696:F697"/>
    <mergeCell ref="F698:F699"/>
    <mergeCell ref="F700:F701"/>
    <mergeCell ref="G696:G697"/>
    <mergeCell ref="G698:G699"/>
    <mergeCell ref="G700:G701"/>
    <mergeCell ref="E546:E547"/>
    <mergeCell ref="F546:F547"/>
    <mergeCell ref="G546:G547"/>
    <mergeCell ref="G542:G543"/>
    <mergeCell ref="F542:F543"/>
    <mergeCell ref="F540:F541"/>
    <mergeCell ref="F538:F539"/>
    <mergeCell ref="G538:G539"/>
    <mergeCell ref="G540:G541"/>
    <mergeCell ref="G606:G607"/>
    <mergeCell ref="G614:G615"/>
    <mergeCell ref="G616:G617"/>
    <mergeCell ref="F616:F617"/>
    <mergeCell ref="F614:F615"/>
    <mergeCell ref="E614:E615"/>
    <mergeCell ref="E616:E617"/>
    <mergeCell ref="G690:G691"/>
    <mergeCell ref="F690:F691"/>
    <mergeCell ref="E690:E691"/>
    <mergeCell ref="A608:H608"/>
    <mergeCell ref="A610:A611"/>
    <mergeCell ref="B610:B611"/>
    <mergeCell ref="C610:C611"/>
  </mergeCells>
  <phoneticPr fontId="43"/>
  <printOptions horizontalCentered="1" verticalCentered="1"/>
  <pageMargins left="0.19685039370078741" right="0.19685039370078741" top="0.98425196850393704" bottom="0.59055118110236227" header="0.51181102362204722" footer="0.11811023622047245"/>
  <pageSetup paperSize="9" scale="83" firstPageNumber="0" orientation="portrait" r:id="rId1"/>
  <headerFooter alignWithMargins="0">
    <oddFooter>&amp;C東御市</oddFooter>
  </headerFooter>
  <rowBreaks count="9" manualBreakCount="9">
    <brk id="76" max="7" man="1"/>
    <brk id="152" max="7" man="1"/>
    <brk id="228" max="7" man="1"/>
    <brk id="304" max="7" man="1"/>
    <brk id="380" max="7" man="1"/>
    <brk id="456" max="7" man="1"/>
    <brk id="532" max="7" man="1"/>
    <brk id="608" max="7" man="1"/>
    <brk id="68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FC64-EC56-40D7-8547-DEA3BD809EBA}">
  <sheetPr>
    <tabColor rgb="FF92D050"/>
  </sheetPr>
  <dimension ref="A1:M152"/>
  <sheetViews>
    <sheetView view="pageBreakPreview" zoomScaleNormal="100" zoomScaleSheetLayoutView="100" workbookViewId="0"/>
  </sheetViews>
  <sheetFormatPr defaultColWidth="8.90625" defaultRowHeight="13"/>
  <cols>
    <col min="1" max="1" width="6.08984375" style="290" bestFit="1" customWidth="1"/>
    <col min="2" max="2" width="25.453125" style="290" bestFit="1" customWidth="1"/>
    <col min="3" max="3" width="22.453125" style="290" customWidth="1"/>
    <col min="4" max="4" width="4.08984375" style="333" customWidth="1"/>
    <col min="5" max="5" width="7.36328125" style="290" customWidth="1"/>
    <col min="6" max="6" width="7.08984375" style="9" customWidth="1"/>
    <col min="7" max="7" width="10.36328125" style="290" bestFit="1" customWidth="1"/>
    <col min="8" max="8" width="17" style="334" customWidth="1"/>
    <col min="9" max="9" width="2" style="290" customWidth="1"/>
    <col min="10" max="10" width="9.6328125" style="290" customWidth="1"/>
    <col min="11" max="11" width="9.08984375" style="290" bestFit="1" customWidth="1"/>
    <col min="12" max="12" width="9" style="290" bestFit="1" customWidth="1"/>
    <col min="13" max="13" width="9.6328125" style="290" bestFit="1" customWidth="1"/>
    <col min="14" max="256" width="8.90625" style="290"/>
    <col min="257" max="257" width="6.08984375" style="290" bestFit="1" customWidth="1"/>
    <col min="258" max="258" width="25.453125" style="290" bestFit="1" customWidth="1"/>
    <col min="259" max="259" width="22.453125" style="290" customWidth="1"/>
    <col min="260" max="260" width="4.08984375" style="290" customWidth="1"/>
    <col min="261" max="261" width="7.36328125" style="290" customWidth="1"/>
    <col min="262" max="262" width="7.08984375" style="290" customWidth="1"/>
    <col min="263" max="263" width="9.6328125" style="290" bestFit="1" customWidth="1"/>
    <col min="264" max="264" width="17" style="290" customWidth="1"/>
    <col min="265" max="265" width="2" style="290" customWidth="1"/>
    <col min="266" max="266" width="9.6328125" style="290" customWidth="1"/>
    <col min="267" max="268" width="9" style="290" bestFit="1" customWidth="1"/>
    <col min="269" max="269" width="9.6328125" style="290" bestFit="1" customWidth="1"/>
    <col min="270" max="512" width="8.90625" style="290"/>
    <col min="513" max="513" width="6.08984375" style="290" bestFit="1" customWidth="1"/>
    <col min="514" max="514" width="25.453125" style="290" bestFit="1" customWidth="1"/>
    <col min="515" max="515" width="22.453125" style="290" customWidth="1"/>
    <col min="516" max="516" width="4.08984375" style="290" customWidth="1"/>
    <col min="517" max="517" width="7.36328125" style="290" customWidth="1"/>
    <col min="518" max="518" width="7.08984375" style="290" customWidth="1"/>
    <col min="519" max="519" width="9.6328125" style="290" bestFit="1" customWidth="1"/>
    <col min="520" max="520" width="17" style="290" customWidth="1"/>
    <col min="521" max="521" width="2" style="290" customWidth="1"/>
    <col min="522" max="522" width="9.6328125" style="290" customWidth="1"/>
    <col min="523" max="524" width="9" style="290" bestFit="1" customWidth="1"/>
    <col min="525" max="525" width="9.6328125" style="290" bestFit="1" customWidth="1"/>
    <col min="526" max="768" width="8.90625" style="290"/>
    <col min="769" max="769" width="6.08984375" style="290" bestFit="1" customWidth="1"/>
    <col min="770" max="770" width="25.453125" style="290" bestFit="1" customWidth="1"/>
    <col min="771" max="771" width="22.453125" style="290" customWidth="1"/>
    <col min="772" max="772" width="4.08984375" style="290" customWidth="1"/>
    <col min="773" max="773" width="7.36328125" style="290" customWidth="1"/>
    <col min="774" max="774" width="7.08984375" style="290" customWidth="1"/>
    <col min="775" max="775" width="9.6328125" style="290" bestFit="1" customWidth="1"/>
    <col min="776" max="776" width="17" style="290" customWidth="1"/>
    <col min="777" max="777" width="2" style="290" customWidth="1"/>
    <col min="778" max="778" width="9.6328125" style="290" customWidth="1"/>
    <col min="779" max="780" width="9" style="290" bestFit="1" customWidth="1"/>
    <col min="781" max="781" width="9.6328125" style="290" bestFit="1" customWidth="1"/>
    <col min="782" max="1024" width="8.90625" style="290"/>
    <col min="1025" max="1025" width="6.08984375" style="290" bestFit="1" customWidth="1"/>
    <col min="1026" max="1026" width="25.453125" style="290" bestFit="1" customWidth="1"/>
    <col min="1027" max="1027" width="22.453125" style="290" customWidth="1"/>
    <col min="1028" max="1028" width="4.08984375" style="290" customWidth="1"/>
    <col min="1029" max="1029" width="7.36328125" style="290" customWidth="1"/>
    <col min="1030" max="1030" width="7.08984375" style="290" customWidth="1"/>
    <col min="1031" max="1031" width="9.6328125" style="290" bestFit="1" customWidth="1"/>
    <col min="1032" max="1032" width="17" style="290" customWidth="1"/>
    <col min="1033" max="1033" width="2" style="290" customWidth="1"/>
    <col min="1034" max="1034" width="9.6328125" style="290" customWidth="1"/>
    <col min="1035" max="1036" width="9" style="290" bestFit="1" customWidth="1"/>
    <col min="1037" max="1037" width="9.6328125" style="290" bestFit="1" customWidth="1"/>
    <col min="1038" max="1280" width="8.90625" style="290"/>
    <col min="1281" max="1281" width="6.08984375" style="290" bestFit="1" customWidth="1"/>
    <col min="1282" max="1282" width="25.453125" style="290" bestFit="1" customWidth="1"/>
    <col min="1283" max="1283" width="22.453125" style="290" customWidth="1"/>
    <col min="1284" max="1284" width="4.08984375" style="290" customWidth="1"/>
    <col min="1285" max="1285" width="7.36328125" style="290" customWidth="1"/>
    <col min="1286" max="1286" width="7.08984375" style="290" customWidth="1"/>
    <col min="1287" max="1287" width="9.6328125" style="290" bestFit="1" customWidth="1"/>
    <col min="1288" max="1288" width="17" style="290" customWidth="1"/>
    <col min="1289" max="1289" width="2" style="290" customWidth="1"/>
    <col min="1290" max="1290" width="9.6328125" style="290" customWidth="1"/>
    <col min="1291" max="1292" width="9" style="290" bestFit="1" customWidth="1"/>
    <col min="1293" max="1293" width="9.6328125" style="290" bestFit="1" customWidth="1"/>
    <col min="1294" max="1536" width="8.90625" style="290"/>
    <col min="1537" max="1537" width="6.08984375" style="290" bestFit="1" customWidth="1"/>
    <col min="1538" max="1538" width="25.453125" style="290" bestFit="1" customWidth="1"/>
    <col min="1539" max="1539" width="22.453125" style="290" customWidth="1"/>
    <col min="1540" max="1540" width="4.08984375" style="290" customWidth="1"/>
    <col min="1541" max="1541" width="7.36328125" style="290" customWidth="1"/>
    <col min="1542" max="1542" width="7.08984375" style="290" customWidth="1"/>
    <col min="1543" max="1543" width="9.6328125" style="290" bestFit="1" customWidth="1"/>
    <col min="1544" max="1544" width="17" style="290" customWidth="1"/>
    <col min="1545" max="1545" width="2" style="290" customWidth="1"/>
    <col min="1546" max="1546" width="9.6328125" style="290" customWidth="1"/>
    <col min="1547" max="1548" width="9" style="290" bestFit="1" customWidth="1"/>
    <col min="1549" max="1549" width="9.6328125" style="290" bestFit="1" customWidth="1"/>
    <col min="1550" max="1792" width="8.90625" style="290"/>
    <col min="1793" max="1793" width="6.08984375" style="290" bestFit="1" customWidth="1"/>
    <col min="1794" max="1794" width="25.453125" style="290" bestFit="1" customWidth="1"/>
    <col min="1795" max="1795" width="22.453125" style="290" customWidth="1"/>
    <col min="1796" max="1796" width="4.08984375" style="290" customWidth="1"/>
    <col min="1797" max="1797" width="7.36328125" style="290" customWidth="1"/>
    <col min="1798" max="1798" width="7.08984375" style="290" customWidth="1"/>
    <col min="1799" max="1799" width="9.6328125" style="290" bestFit="1" customWidth="1"/>
    <col min="1800" max="1800" width="17" style="290" customWidth="1"/>
    <col min="1801" max="1801" width="2" style="290" customWidth="1"/>
    <col min="1802" max="1802" width="9.6328125" style="290" customWidth="1"/>
    <col min="1803" max="1804" width="9" style="290" bestFit="1" customWidth="1"/>
    <col min="1805" max="1805" width="9.6328125" style="290" bestFit="1" customWidth="1"/>
    <col min="1806" max="2048" width="8.90625" style="290"/>
    <col min="2049" max="2049" width="6.08984375" style="290" bestFit="1" customWidth="1"/>
    <col min="2050" max="2050" width="25.453125" style="290" bestFit="1" customWidth="1"/>
    <col min="2051" max="2051" width="22.453125" style="290" customWidth="1"/>
    <col min="2052" max="2052" width="4.08984375" style="290" customWidth="1"/>
    <col min="2053" max="2053" width="7.36328125" style="290" customWidth="1"/>
    <col min="2054" max="2054" width="7.08984375" style="290" customWidth="1"/>
    <col min="2055" max="2055" width="9.6328125" style="290" bestFit="1" customWidth="1"/>
    <col min="2056" max="2056" width="17" style="290" customWidth="1"/>
    <col min="2057" max="2057" width="2" style="290" customWidth="1"/>
    <col min="2058" max="2058" width="9.6328125" style="290" customWidth="1"/>
    <col min="2059" max="2060" width="9" style="290" bestFit="1" customWidth="1"/>
    <col min="2061" max="2061" width="9.6328125" style="290" bestFit="1" customWidth="1"/>
    <col min="2062" max="2304" width="8.90625" style="290"/>
    <col min="2305" max="2305" width="6.08984375" style="290" bestFit="1" customWidth="1"/>
    <col min="2306" max="2306" width="25.453125" style="290" bestFit="1" customWidth="1"/>
    <col min="2307" max="2307" width="22.453125" style="290" customWidth="1"/>
    <col min="2308" max="2308" width="4.08984375" style="290" customWidth="1"/>
    <col min="2309" max="2309" width="7.36328125" style="290" customWidth="1"/>
    <col min="2310" max="2310" width="7.08984375" style="290" customWidth="1"/>
    <col min="2311" max="2311" width="9.6328125" style="290" bestFit="1" customWidth="1"/>
    <col min="2312" max="2312" width="17" style="290" customWidth="1"/>
    <col min="2313" max="2313" width="2" style="290" customWidth="1"/>
    <col min="2314" max="2314" width="9.6328125" style="290" customWidth="1"/>
    <col min="2315" max="2316" width="9" style="290" bestFit="1" customWidth="1"/>
    <col min="2317" max="2317" width="9.6328125" style="290" bestFit="1" customWidth="1"/>
    <col min="2318" max="2560" width="8.90625" style="290"/>
    <col min="2561" max="2561" width="6.08984375" style="290" bestFit="1" customWidth="1"/>
    <col min="2562" max="2562" width="25.453125" style="290" bestFit="1" customWidth="1"/>
    <col min="2563" max="2563" width="22.453125" style="290" customWidth="1"/>
    <col min="2564" max="2564" width="4.08984375" style="290" customWidth="1"/>
    <col min="2565" max="2565" width="7.36328125" style="290" customWidth="1"/>
    <col min="2566" max="2566" width="7.08984375" style="290" customWidth="1"/>
    <col min="2567" max="2567" width="9.6328125" style="290" bestFit="1" customWidth="1"/>
    <col min="2568" max="2568" width="17" style="290" customWidth="1"/>
    <col min="2569" max="2569" width="2" style="290" customWidth="1"/>
    <col min="2570" max="2570" width="9.6328125" style="290" customWidth="1"/>
    <col min="2571" max="2572" width="9" style="290" bestFit="1" customWidth="1"/>
    <col min="2573" max="2573" width="9.6328125" style="290" bestFit="1" customWidth="1"/>
    <col min="2574" max="2816" width="8.90625" style="290"/>
    <col min="2817" max="2817" width="6.08984375" style="290" bestFit="1" customWidth="1"/>
    <col min="2818" max="2818" width="25.453125" style="290" bestFit="1" customWidth="1"/>
    <col min="2819" max="2819" width="22.453125" style="290" customWidth="1"/>
    <col min="2820" max="2820" width="4.08984375" style="290" customWidth="1"/>
    <col min="2821" max="2821" width="7.36328125" style="290" customWidth="1"/>
    <col min="2822" max="2822" width="7.08984375" style="290" customWidth="1"/>
    <col min="2823" max="2823" width="9.6328125" style="290" bestFit="1" customWidth="1"/>
    <col min="2824" max="2824" width="17" style="290" customWidth="1"/>
    <col min="2825" max="2825" width="2" style="290" customWidth="1"/>
    <col min="2826" max="2826" width="9.6328125" style="290" customWidth="1"/>
    <col min="2827" max="2828" width="9" style="290" bestFit="1" customWidth="1"/>
    <col min="2829" max="2829" width="9.6328125" style="290" bestFit="1" customWidth="1"/>
    <col min="2830" max="3072" width="8.90625" style="290"/>
    <col min="3073" max="3073" width="6.08984375" style="290" bestFit="1" customWidth="1"/>
    <col min="3074" max="3074" width="25.453125" style="290" bestFit="1" customWidth="1"/>
    <col min="3075" max="3075" width="22.453125" style="290" customWidth="1"/>
    <col min="3076" max="3076" width="4.08984375" style="290" customWidth="1"/>
    <col min="3077" max="3077" width="7.36328125" style="290" customWidth="1"/>
    <col min="3078" max="3078" width="7.08984375" style="290" customWidth="1"/>
    <col min="3079" max="3079" width="9.6328125" style="290" bestFit="1" customWidth="1"/>
    <col min="3080" max="3080" width="17" style="290" customWidth="1"/>
    <col min="3081" max="3081" width="2" style="290" customWidth="1"/>
    <col min="3082" max="3082" width="9.6328125" style="290" customWidth="1"/>
    <col min="3083" max="3084" width="9" style="290" bestFit="1" customWidth="1"/>
    <col min="3085" max="3085" width="9.6328125" style="290" bestFit="1" customWidth="1"/>
    <col min="3086" max="3328" width="8.90625" style="290"/>
    <col min="3329" max="3329" width="6.08984375" style="290" bestFit="1" customWidth="1"/>
    <col min="3330" max="3330" width="25.453125" style="290" bestFit="1" customWidth="1"/>
    <col min="3331" max="3331" width="22.453125" style="290" customWidth="1"/>
    <col min="3332" max="3332" width="4.08984375" style="290" customWidth="1"/>
    <col min="3333" max="3333" width="7.36328125" style="290" customWidth="1"/>
    <col min="3334" max="3334" width="7.08984375" style="290" customWidth="1"/>
    <col min="3335" max="3335" width="9.6328125" style="290" bestFit="1" customWidth="1"/>
    <col min="3336" max="3336" width="17" style="290" customWidth="1"/>
    <col min="3337" max="3337" width="2" style="290" customWidth="1"/>
    <col min="3338" max="3338" width="9.6328125" style="290" customWidth="1"/>
    <col min="3339" max="3340" width="9" style="290" bestFit="1" customWidth="1"/>
    <col min="3341" max="3341" width="9.6328125" style="290" bestFit="1" customWidth="1"/>
    <col min="3342" max="3584" width="8.90625" style="290"/>
    <col min="3585" max="3585" width="6.08984375" style="290" bestFit="1" customWidth="1"/>
    <col min="3586" max="3586" width="25.453125" style="290" bestFit="1" customWidth="1"/>
    <col min="3587" max="3587" width="22.453125" style="290" customWidth="1"/>
    <col min="3588" max="3588" width="4.08984375" style="290" customWidth="1"/>
    <col min="3589" max="3589" width="7.36328125" style="290" customWidth="1"/>
    <col min="3590" max="3590" width="7.08984375" style="290" customWidth="1"/>
    <col min="3591" max="3591" width="9.6328125" style="290" bestFit="1" customWidth="1"/>
    <col min="3592" max="3592" width="17" style="290" customWidth="1"/>
    <col min="3593" max="3593" width="2" style="290" customWidth="1"/>
    <col min="3594" max="3594" width="9.6328125" style="290" customWidth="1"/>
    <col min="3595" max="3596" width="9" style="290" bestFit="1" customWidth="1"/>
    <col min="3597" max="3597" width="9.6328125" style="290" bestFit="1" customWidth="1"/>
    <col min="3598" max="3840" width="8.90625" style="290"/>
    <col min="3841" max="3841" width="6.08984375" style="290" bestFit="1" customWidth="1"/>
    <col min="3842" max="3842" width="25.453125" style="290" bestFit="1" customWidth="1"/>
    <col min="3843" max="3843" width="22.453125" style="290" customWidth="1"/>
    <col min="3844" max="3844" width="4.08984375" style="290" customWidth="1"/>
    <col min="3845" max="3845" width="7.36328125" style="290" customWidth="1"/>
    <col min="3846" max="3846" width="7.08984375" style="290" customWidth="1"/>
    <col min="3847" max="3847" width="9.6328125" style="290" bestFit="1" customWidth="1"/>
    <col min="3848" max="3848" width="17" style="290" customWidth="1"/>
    <col min="3849" max="3849" width="2" style="290" customWidth="1"/>
    <col min="3850" max="3850" width="9.6328125" style="290" customWidth="1"/>
    <col min="3851" max="3852" width="9" style="290" bestFit="1" customWidth="1"/>
    <col min="3853" max="3853" width="9.6328125" style="290" bestFit="1" customWidth="1"/>
    <col min="3854" max="4096" width="8.90625" style="290"/>
    <col min="4097" max="4097" width="6.08984375" style="290" bestFit="1" customWidth="1"/>
    <col min="4098" max="4098" width="25.453125" style="290" bestFit="1" customWidth="1"/>
    <col min="4099" max="4099" width="22.453125" style="290" customWidth="1"/>
    <col min="4100" max="4100" width="4.08984375" style="290" customWidth="1"/>
    <col min="4101" max="4101" width="7.36328125" style="290" customWidth="1"/>
    <col min="4102" max="4102" width="7.08984375" style="290" customWidth="1"/>
    <col min="4103" max="4103" width="9.6328125" style="290" bestFit="1" customWidth="1"/>
    <col min="4104" max="4104" width="17" style="290" customWidth="1"/>
    <col min="4105" max="4105" width="2" style="290" customWidth="1"/>
    <col min="4106" max="4106" width="9.6328125" style="290" customWidth="1"/>
    <col min="4107" max="4108" width="9" style="290" bestFit="1" customWidth="1"/>
    <col min="4109" max="4109" width="9.6328125" style="290" bestFit="1" customWidth="1"/>
    <col min="4110" max="4352" width="8.90625" style="290"/>
    <col min="4353" max="4353" width="6.08984375" style="290" bestFit="1" customWidth="1"/>
    <col min="4354" max="4354" width="25.453125" style="290" bestFit="1" customWidth="1"/>
    <col min="4355" max="4355" width="22.453125" style="290" customWidth="1"/>
    <col min="4356" max="4356" width="4.08984375" style="290" customWidth="1"/>
    <col min="4357" max="4357" width="7.36328125" style="290" customWidth="1"/>
    <col min="4358" max="4358" width="7.08984375" style="290" customWidth="1"/>
    <col min="4359" max="4359" width="9.6328125" style="290" bestFit="1" customWidth="1"/>
    <col min="4360" max="4360" width="17" style="290" customWidth="1"/>
    <col min="4361" max="4361" width="2" style="290" customWidth="1"/>
    <col min="4362" max="4362" width="9.6328125" style="290" customWidth="1"/>
    <col min="4363" max="4364" width="9" style="290" bestFit="1" customWidth="1"/>
    <col min="4365" max="4365" width="9.6328125" style="290" bestFit="1" customWidth="1"/>
    <col min="4366" max="4608" width="8.90625" style="290"/>
    <col min="4609" max="4609" width="6.08984375" style="290" bestFit="1" customWidth="1"/>
    <col min="4610" max="4610" width="25.453125" style="290" bestFit="1" customWidth="1"/>
    <col min="4611" max="4611" width="22.453125" style="290" customWidth="1"/>
    <col min="4612" max="4612" width="4.08984375" style="290" customWidth="1"/>
    <col min="4613" max="4613" width="7.36328125" style="290" customWidth="1"/>
    <col min="4614" max="4614" width="7.08984375" style="290" customWidth="1"/>
    <col min="4615" max="4615" width="9.6328125" style="290" bestFit="1" customWidth="1"/>
    <col min="4616" max="4616" width="17" style="290" customWidth="1"/>
    <col min="4617" max="4617" width="2" style="290" customWidth="1"/>
    <col min="4618" max="4618" width="9.6328125" style="290" customWidth="1"/>
    <col min="4619" max="4620" width="9" style="290" bestFit="1" customWidth="1"/>
    <col min="4621" max="4621" width="9.6328125" style="290" bestFit="1" customWidth="1"/>
    <col min="4622" max="4864" width="8.90625" style="290"/>
    <col min="4865" max="4865" width="6.08984375" style="290" bestFit="1" customWidth="1"/>
    <col min="4866" max="4866" width="25.453125" style="290" bestFit="1" customWidth="1"/>
    <col min="4867" max="4867" width="22.453125" style="290" customWidth="1"/>
    <col min="4868" max="4868" width="4.08984375" style="290" customWidth="1"/>
    <col min="4869" max="4869" width="7.36328125" style="290" customWidth="1"/>
    <col min="4870" max="4870" width="7.08984375" style="290" customWidth="1"/>
    <col min="4871" max="4871" width="9.6328125" style="290" bestFit="1" customWidth="1"/>
    <col min="4872" max="4872" width="17" style="290" customWidth="1"/>
    <col min="4873" max="4873" width="2" style="290" customWidth="1"/>
    <col min="4874" max="4874" width="9.6328125" style="290" customWidth="1"/>
    <col min="4875" max="4876" width="9" style="290" bestFit="1" customWidth="1"/>
    <col min="4877" max="4877" width="9.6328125" style="290" bestFit="1" customWidth="1"/>
    <col min="4878" max="5120" width="8.90625" style="290"/>
    <col min="5121" max="5121" width="6.08984375" style="290" bestFit="1" customWidth="1"/>
    <col min="5122" max="5122" width="25.453125" style="290" bestFit="1" customWidth="1"/>
    <col min="5123" max="5123" width="22.453125" style="290" customWidth="1"/>
    <col min="5124" max="5124" width="4.08984375" style="290" customWidth="1"/>
    <col min="5125" max="5125" width="7.36328125" style="290" customWidth="1"/>
    <col min="5126" max="5126" width="7.08984375" style="290" customWidth="1"/>
    <col min="5127" max="5127" width="9.6328125" style="290" bestFit="1" customWidth="1"/>
    <col min="5128" max="5128" width="17" style="290" customWidth="1"/>
    <col min="5129" max="5129" width="2" style="290" customWidth="1"/>
    <col min="5130" max="5130" width="9.6328125" style="290" customWidth="1"/>
    <col min="5131" max="5132" width="9" style="290" bestFit="1" customWidth="1"/>
    <col min="5133" max="5133" width="9.6328125" style="290" bestFit="1" customWidth="1"/>
    <col min="5134" max="5376" width="8.90625" style="290"/>
    <col min="5377" max="5377" width="6.08984375" style="290" bestFit="1" customWidth="1"/>
    <col min="5378" max="5378" width="25.453125" style="290" bestFit="1" customWidth="1"/>
    <col min="5379" max="5379" width="22.453125" style="290" customWidth="1"/>
    <col min="5380" max="5380" width="4.08984375" style="290" customWidth="1"/>
    <col min="5381" max="5381" width="7.36328125" style="290" customWidth="1"/>
    <col min="5382" max="5382" width="7.08984375" style="290" customWidth="1"/>
    <col min="5383" max="5383" width="9.6328125" style="290" bestFit="1" customWidth="1"/>
    <col min="5384" max="5384" width="17" style="290" customWidth="1"/>
    <col min="5385" max="5385" width="2" style="290" customWidth="1"/>
    <col min="5386" max="5386" width="9.6328125" style="290" customWidth="1"/>
    <col min="5387" max="5388" width="9" style="290" bestFit="1" customWidth="1"/>
    <col min="5389" max="5389" width="9.6328125" style="290" bestFit="1" customWidth="1"/>
    <col min="5390" max="5632" width="8.90625" style="290"/>
    <col min="5633" max="5633" width="6.08984375" style="290" bestFit="1" customWidth="1"/>
    <col min="5634" max="5634" width="25.453125" style="290" bestFit="1" customWidth="1"/>
    <col min="5635" max="5635" width="22.453125" style="290" customWidth="1"/>
    <col min="5636" max="5636" width="4.08984375" style="290" customWidth="1"/>
    <col min="5637" max="5637" width="7.36328125" style="290" customWidth="1"/>
    <col min="5638" max="5638" width="7.08984375" style="290" customWidth="1"/>
    <col min="5639" max="5639" width="9.6328125" style="290" bestFit="1" customWidth="1"/>
    <col min="5640" max="5640" width="17" style="290" customWidth="1"/>
    <col min="5641" max="5641" width="2" style="290" customWidth="1"/>
    <col min="5642" max="5642" width="9.6328125" style="290" customWidth="1"/>
    <col min="5643" max="5644" width="9" style="290" bestFit="1" customWidth="1"/>
    <col min="5645" max="5645" width="9.6328125" style="290" bestFit="1" customWidth="1"/>
    <col min="5646" max="5888" width="8.90625" style="290"/>
    <col min="5889" max="5889" width="6.08984375" style="290" bestFit="1" customWidth="1"/>
    <col min="5890" max="5890" width="25.453125" style="290" bestFit="1" customWidth="1"/>
    <col min="5891" max="5891" width="22.453125" style="290" customWidth="1"/>
    <col min="5892" max="5892" width="4.08984375" style="290" customWidth="1"/>
    <col min="5893" max="5893" width="7.36328125" style="290" customWidth="1"/>
    <col min="5894" max="5894" width="7.08984375" style="290" customWidth="1"/>
    <col min="5895" max="5895" width="9.6328125" style="290" bestFit="1" customWidth="1"/>
    <col min="5896" max="5896" width="17" style="290" customWidth="1"/>
    <col min="5897" max="5897" width="2" style="290" customWidth="1"/>
    <col min="5898" max="5898" width="9.6328125" style="290" customWidth="1"/>
    <col min="5899" max="5900" width="9" style="290" bestFit="1" customWidth="1"/>
    <col min="5901" max="5901" width="9.6328125" style="290" bestFit="1" customWidth="1"/>
    <col min="5902" max="6144" width="8.90625" style="290"/>
    <col min="6145" max="6145" width="6.08984375" style="290" bestFit="1" customWidth="1"/>
    <col min="6146" max="6146" width="25.453125" style="290" bestFit="1" customWidth="1"/>
    <col min="6147" max="6147" width="22.453125" style="290" customWidth="1"/>
    <col min="6148" max="6148" width="4.08984375" style="290" customWidth="1"/>
    <col min="6149" max="6149" width="7.36328125" style="290" customWidth="1"/>
    <col min="6150" max="6150" width="7.08984375" style="290" customWidth="1"/>
    <col min="6151" max="6151" width="9.6328125" style="290" bestFit="1" customWidth="1"/>
    <col min="6152" max="6152" width="17" style="290" customWidth="1"/>
    <col min="6153" max="6153" width="2" style="290" customWidth="1"/>
    <col min="6154" max="6154" width="9.6328125" style="290" customWidth="1"/>
    <col min="6155" max="6156" width="9" style="290" bestFit="1" customWidth="1"/>
    <col min="6157" max="6157" width="9.6328125" style="290" bestFit="1" customWidth="1"/>
    <col min="6158" max="6400" width="8.90625" style="290"/>
    <col min="6401" max="6401" width="6.08984375" style="290" bestFit="1" customWidth="1"/>
    <col min="6402" max="6402" width="25.453125" style="290" bestFit="1" customWidth="1"/>
    <col min="6403" max="6403" width="22.453125" style="290" customWidth="1"/>
    <col min="6404" max="6404" width="4.08984375" style="290" customWidth="1"/>
    <col min="6405" max="6405" width="7.36328125" style="290" customWidth="1"/>
    <col min="6406" max="6406" width="7.08984375" style="290" customWidth="1"/>
    <col min="6407" max="6407" width="9.6328125" style="290" bestFit="1" customWidth="1"/>
    <col min="6408" max="6408" width="17" style="290" customWidth="1"/>
    <col min="6409" max="6409" width="2" style="290" customWidth="1"/>
    <col min="6410" max="6410" width="9.6328125" style="290" customWidth="1"/>
    <col min="6411" max="6412" width="9" style="290" bestFit="1" customWidth="1"/>
    <col min="6413" max="6413" width="9.6328125" style="290" bestFit="1" customWidth="1"/>
    <col min="6414" max="6656" width="8.90625" style="290"/>
    <col min="6657" max="6657" width="6.08984375" style="290" bestFit="1" customWidth="1"/>
    <col min="6658" max="6658" width="25.453125" style="290" bestFit="1" customWidth="1"/>
    <col min="6659" max="6659" width="22.453125" style="290" customWidth="1"/>
    <col min="6660" max="6660" width="4.08984375" style="290" customWidth="1"/>
    <col min="6661" max="6661" width="7.36328125" style="290" customWidth="1"/>
    <col min="6662" max="6662" width="7.08984375" style="290" customWidth="1"/>
    <col min="6663" max="6663" width="9.6328125" style="290" bestFit="1" customWidth="1"/>
    <col min="6664" max="6664" width="17" style="290" customWidth="1"/>
    <col min="6665" max="6665" width="2" style="290" customWidth="1"/>
    <col min="6666" max="6666" width="9.6328125" style="290" customWidth="1"/>
    <col min="6667" max="6668" width="9" style="290" bestFit="1" customWidth="1"/>
    <col min="6669" max="6669" width="9.6328125" style="290" bestFit="1" customWidth="1"/>
    <col min="6670" max="6912" width="8.90625" style="290"/>
    <col min="6913" max="6913" width="6.08984375" style="290" bestFit="1" customWidth="1"/>
    <col min="6914" max="6914" width="25.453125" style="290" bestFit="1" customWidth="1"/>
    <col min="6915" max="6915" width="22.453125" style="290" customWidth="1"/>
    <col min="6916" max="6916" width="4.08984375" style="290" customWidth="1"/>
    <col min="6917" max="6917" width="7.36328125" style="290" customWidth="1"/>
    <col min="6918" max="6918" width="7.08984375" style="290" customWidth="1"/>
    <col min="6919" max="6919" width="9.6328125" style="290" bestFit="1" customWidth="1"/>
    <col min="6920" max="6920" width="17" style="290" customWidth="1"/>
    <col min="6921" max="6921" width="2" style="290" customWidth="1"/>
    <col min="6922" max="6922" width="9.6328125" style="290" customWidth="1"/>
    <col min="6923" max="6924" width="9" style="290" bestFit="1" customWidth="1"/>
    <col min="6925" max="6925" width="9.6328125" style="290" bestFit="1" customWidth="1"/>
    <col min="6926" max="7168" width="8.90625" style="290"/>
    <col min="7169" max="7169" width="6.08984375" style="290" bestFit="1" customWidth="1"/>
    <col min="7170" max="7170" width="25.453125" style="290" bestFit="1" customWidth="1"/>
    <col min="7171" max="7171" width="22.453125" style="290" customWidth="1"/>
    <col min="7172" max="7172" width="4.08984375" style="290" customWidth="1"/>
    <col min="7173" max="7173" width="7.36328125" style="290" customWidth="1"/>
    <col min="7174" max="7174" width="7.08984375" style="290" customWidth="1"/>
    <col min="7175" max="7175" width="9.6328125" style="290" bestFit="1" customWidth="1"/>
    <col min="7176" max="7176" width="17" style="290" customWidth="1"/>
    <col min="7177" max="7177" width="2" style="290" customWidth="1"/>
    <col min="7178" max="7178" width="9.6328125" style="290" customWidth="1"/>
    <col min="7179" max="7180" width="9" style="290" bestFit="1" customWidth="1"/>
    <col min="7181" max="7181" width="9.6328125" style="290" bestFit="1" customWidth="1"/>
    <col min="7182" max="7424" width="8.90625" style="290"/>
    <col min="7425" max="7425" width="6.08984375" style="290" bestFit="1" customWidth="1"/>
    <col min="7426" max="7426" width="25.453125" style="290" bestFit="1" customWidth="1"/>
    <col min="7427" max="7427" width="22.453125" style="290" customWidth="1"/>
    <col min="7428" max="7428" width="4.08984375" style="290" customWidth="1"/>
    <col min="7429" max="7429" width="7.36328125" style="290" customWidth="1"/>
    <col min="7430" max="7430" width="7.08984375" style="290" customWidth="1"/>
    <col min="7431" max="7431" width="9.6328125" style="290" bestFit="1" customWidth="1"/>
    <col min="7432" max="7432" width="17" style="290" customWidth="1"/>
    <col min="7433" max="7433" width="2" style="290" customWidth="1"/>
    <col min="7434" max="7434" width="9.6328125" style="290" customWidth="1"/>
    <col min="7435" max="7436" width="9" style="290" bestFit="1" customWidth="1"/>
    <col min="7437" max="7437" width="9.6328125" style="290" bestFit="1" customWidth="1"/>
    <col min="7438" max="7680" width="8.90625" style="290"/>
    <col min="7681" max="7681" width="6.08984375" style="290" bestFit="1" customWidth="1"/>
    <col min="7682" max="7682" width="25.453125" style="290" bestFit="1" customWidth="1"/>
    <col min="7683" max="7683" width="22.453125" style="290" customWidth="1"/>
    <col min="7684" max="7684" width="4.08984375" style="290" customWidth="1"/>
    <col min="7685" max="7685" width="7.36328125" style="290" customWidth="1"/>
    <col min="7686" max="7686" width="7.08984375" style="290" customWidth="1"/>
    <col min="7687" max="7687" width="9.6328125" style="290" bestFit="1" customWidth="1"/>
    <col min="7688" max="7688" width="17" style="290" customWidth="1"/>
    <col min="7689" max="7689" width="2" style="290" customWidth="1"/>
    <col min="7690" max="7690" width="9.6328125" style="290" customWidth="1"/>
    <col min="7691" max="7692" width="9" style="290" bestFit="1" customWidth="1"/>
    <col min="7693" max="7693" width="9.6328125" style="290" bestFit="1" customWidth="1"/>
    <col min="7694" max="7936" width="8.90625" style="290"/>
    <col min="7937" max="7937" width="6.08984375" style="290" bestFit="1" customWidth="1"/>
    <col min="7938" max="7938" width="25.453125" style="290" bestFit="1" customWidth="1"/>
    <col min="7939" max="7939" width="22.453125" style="290" customWidth="1"/>
    <col min="7940" max="7940" width="4.08984375" style="290" customWidth="1"/>
    <col min="7941" max="7941" width="7.36328125" style="290" customWidth="1"/>
    <col min="7942" max="7942" width="7.08984375" style="290" customWidth="1"/>
    <col min="7943" max="7943" width="9.6328125" style="290" bestFit="1" customWidth="1"/>
    <col min="7944" max="7944" width="17" style="290" customWidth="1"/>
    <col min="7945" max="7945" width="2" style="290" customWidth="1"/>
    <col min="7946" max="7946" width="9.6328125" style="290" customWidth="1"/>
    <col min="7947" max="7948" width="9" style="290" bestFit="1" customWidth="1"/>
    <col min="7949" max="7949" width="9.6328125" style="290" bestFit="1" customWidth="1"/>
    <col min="7950" max="8192" width="8.90625" style="290"/>
    <col min="8193" max="8193" width="6.08984375" style="290" bestFit="1" customWidth="1"/>
    <col min="8194" max="8194" width="25.453125" style="290" bestFit="1" customWidth="1"/>
    <col min="8195" max="8195" width="22.453125" style="290" customWidth="1"/>
    <col min="8196" max="8196" width="4.08984375" style="290" customWidth="1"/>
    <col min="8197" max="8197" width="7.36328125" style="290" customWidth="1"/>
    <col min="8198" max="8198" width="7.08984375" style="290" customWidth="1"/>
    <col min="8199" max="8199" width="9.6328125" style="290" bestFit="1" customWidth="1"/>
    <col min="8200" max="8200" width="17" style="290" customWidth="1"/>
    <col min="8201" max="8201" width="2" style="290" customWidth="1"/>
    <col min="8202" max="8202" width="9.6328125" style="290" customWidth="1"/>
    <col min="8203" max="8204" width="9" style="290" bestFit="1" customWidth="1"/>
    <col min="8205" max="8205" width="9.6328125" style="290" bestFit="1" customWidth="1"/>
    <col min="8206" max="8448" width="8.90625" style="290"/>
    <col min="8449" max="8449" width="6.08984375" style="290" bestFit="1" customWidth="1"/>
    <col min="8450" max="8450" width="25.453125" style="290" bestFit="1" customWidth="1"/>
    <col min="8451" max="8451" width="22.453125" style="290" customWidth="1"/>
    <col min="8452" max="8452" width="4.08984375" style="290" customWidth="1"/>
    <col min="8453" max="8453" width="7.36328125" style="290" customWidth="1"/>
    <col min="8454" max="8454" width="7.08984375" style="290" customWidth="1"/>
    <col min="8455" max="8455" width="9.6328125" style="290" bestFit="1" customWidth="1"/>
    <col min="8456" max="8456" width="17" style="290" customWidth="1"/>
    <col min="8457" max="8457" width="2" style="290" customWidth="1"/>
    <col min="8458" max="8458" width="9.6328125" style="290" customWidth="1"/>
    <col min="8459" max="8460" width="9" style="290" bestFit="1" customWidth="1"/>
    <col min="8461" max="8461" width="9.6328125" style="290" bestFit="1" customWidth="1"/>
    <col min="8462" max="8704" width="8.90625" style="290"/>
    <col min="8705" max="8705" width="6.08984375" style="290" bestFit="1" customWidth="1"/>
    <col min="8706" max="8706" width="25.453125" style="290" bestFit="1" customWidth="1"/>
    <col min="8707" max="8707" width="22.453125" style="290" customWidth="1"/>
    <col min="8708" max="8708" width="4.08984375" style="290" customWidth="1"/>
    <col min="8709" max="8709" width="7.36328125" style="290" customWidth="1"/>
    <col min="8710" max="8710" width="7.08984375" style="290" customWidth="1"/>
    <col min="8711" max="8711" width="9.6328125" style="290" bestFit="1" customWidth="1"/>
    <col min="8712" max="8712" width="17" style="290" customWidth="1"/>
    <col min="8713" max="8713" width="2" style="290" customWidth="1"/>
    <col min="8714" max="8714" width="9.6328125" style="290" customWidth="1"/>
    <col min="8715" max="8716" width="9" style="290" bestFit="1" customWidth="1"/>
    <col min="8717" max="8717" width="9.6328125" style="290" bestFit="1" customWidth="1"/>
    <col min="8718" max="8960" width="8.90625" style="290"/>
    <col min="8961" max="8961" width="6.08984375" style="290" bestFit="1" customWidth="1"/>
    <col min="8962" max="8962" width="25.453125" style="290" bestFit="1" customWidth="1"/>
    <col min="8963" max="8963" width="22.453125" style="290" customWidth="1"/>
    <col min="8964" max="8964" width="4.08984375" style="290" customWidth="1"/>
    <col min="8965" max="8965" width="7.36328125" style="290" customWidth="1"/>
    <col min="8966" max="8966" width="7.08984375" style="290" customWidth="1"/>
    <col min="8967" max="8967" width="9.6328125" style="290" bestFit="1" customWidth="1"/>
    <col min="8968" max="8968" width="17" style="290" customWidth="1"/>
    <col min="8969" max="8969" width="2" style="290" customWidth="1"/>
    <col min="8970" max="8970" width="9.6328125" style="290" customWidth="1"/>
    <col min="8971" max="8972" width="9" style="290" bestFit="1" customWidth="1"/>
    <col min="8973" max="8973" width="9.6328125" style="290" bestFit="1" customWidth="1"/>
    <col min="8974" max="9216" width="8.90625" style="290"/>
    <col min="9217" max="9217" width="6.08984375" style="290" bestFit="1" customWidth="1"/>
    <col min="9218" max="9218" width="25.453125" style="290" bestFit="1" customWidth="1"/>
    <col min="9219" max="9219" width="22.453125" style="290" customWidth="1"/>
    <col min="9220" max="9220" width="4.08984375" style="290" customWidth="1"/>
    <col min="9221" max="9221" width="7.36328125" style="290" customWidth="1"/>
    <col min="9222" max="9222" width="7.08984375" style="290" customWidth="1"/>
    <col min="9223" max="9223" width="9.6328125" style="290" bestFit="1" customWidth="1"/>
    <col min="9224" max="9224" width="17" style="290" customWidth="1"/>
    <col min="9225" max="9225" width="2" style="290" customWidth="1"/>
    <col min="9226" max="9226" width="9.6328125" style="290" customWidth="1"/>
    <col min="9227" max="9228" width="9" style="290" bestFit="1" customWidth="1"/>
    <col min="9229" max="9229" width="9.6328125" style="290" bestFit="1" customWidth="1"/>
    <col min="9230" max="9472" width="8.90625" style="290"/>
    <col min="9473" max="9473" width="6.08984375" style="290" bestFit="1" customWidth="1"/>
    <col min="9474" max="9474" width="25.453125" style="290" bestFit="1" customWidth="1"/>
    <col min="9475" max="9475" width="22.453125" style="290" customWidth="1"/>
    <col min="9476" max="9476" width="4.08984375" style="290" customWidth="1"/>
    <col min="9477" max="9477" width="7.36328125" style="290" customWidth="1"/>
    <col min="9478" max="9478" width="7.08984375" style="290" customWidth="1"/>
    <col min="9479" max="9479" width="9.6328125" style="290" bestFit="1" customWidth="1"/>
    <col min="9480" max="9480" width="17" style="290" customWidth="1"/>
    <col min="9481" max="9481" width="2" style="290" customWidth="1"/>
    <col min="9482" max="9482" width="9.6328125" style="290" customWidth="1"/>
    <col min="9483" max="9484" width="9" style="290" bestFit="1" customWidth="1"/>
    <col min="9485" max="9485" width="9.6328125" style="290" bestFit="1" customWidth="1"/>
    <col min="9486" max="9728" width="8.90625" style="290"/>
    <col min="9729" max="9729" width="6.08984375" style="290" bestFit="1" customWidth="1"/>
    <col min="9730" max="9730" width="25.453125" style="290" bestFit="1" customWidth="1"/>
    <col min="9731" max="9731" width="22.453125" style="290" customWidth="1"/>
    <col min="9732" max="9732" width="4.08984375" style="290" customWidth="1"/>
    <col min="9733" max="9733" width="7.36328125" style="290" customWidth="1"/>
    <col min="9734" max="9734" width="7.08984375" style="290" customWidth="1"/>
    <col min="9735" max="9735" width="9.6328125" style="290" bestFit="1" customWidth="1"/>
    <col min="9736" max="9736" width="17" style="290" customWidth="1"/>
    <col min="9737" max="9737" width="2" style="290" customWidth="1"/>
    <col min="9738" max="9738" width="9.6328125" style="290" customWidth="1"/>
    <col min="9739" max="9740" width="9" style="290" bestFit="1" customWidth="1"/>
    <col min="9741" max="9741" width="9.6328125" style="290" bestFit="1" customWidth="1"/>
    <col min="9742" max="9984" width="8.90625" style="290"/>
    <col min="9985" max="9985" width="6.08984375" style="290" bestFit="1" customWidth="1"/>
    <col min="9986" max="9986" width="25.453125" style="290" bestFit="1" customWidth="1"/>
    <col min="9987" max="9987" width="22.453125" style="290" customWidth="1"/>
    <col min="9988" max="9988" width="4.08984375" style="290" customWidth="1"/>
    <col min="9989" max="9989" width="7.36328125" style="290" customWidth="1"/>
    <col min="9990" max="9990" width="7.08984375" style="290" customWidth="1"/>
    <col min="9991" max="9991" width="9.6328125" style="290" bestFit="1" customWidth="1"/>
    <col min="9992" max="9992" width="17" style="290" customWidth="1"/>
    <col min="9993" max="9993" width="2" style="290" customWidth="1"/>
    <col min="9994" max="9994" width="9.6328125" style="290" customWidth="1"/>
    <col min="9995" max="9996" width="9" style="290" bestFit="1" customWidth="1"/>
    <col min="9997" max="9997" width="9.6328125" style="290" bestFit="1" customWidth="1"/>
    <col min="9998" max="10240" width="8.90625" style="290"/>
    <col min="10241" max="10241" width="6.08984375" style="290" bestFit="1" customWidth="1"/>
    <col min="10242" max="10242" width="25.453125" style="290" bestFit="1" customWidth="1"/>
    <col min="10243" max="10243" width="22.453125" style="290" customWidth="1"/>
    <col min="10244" max="10244" width="4.08984375" style="290" customWidth="1"/>
    <col min="10245" max="10245" width="7.36328125" style="290" customWidth="1"/>
    <col min="10246" max="10246" width="7.08984375" style="290" customWidth="1"/>
    <col min="10247" max="10247" width="9.6328125" style="290" bestFit="1" customWidth="1"/>
    <col min="10248" max="10248" width="17" style="290" customWidth="1"/>
    <col min="10249" max="10249" width="2" style="290" customWidth="1"/>
    <col min="10250" max="10250" width="9.6328125" style="290" customWidth="1"/>
    <col min="10251" max="10252" width="9" style="290" bestFit="1" customWidth="1"/>
    <col min="10253" max="10253" width="9.6328125" style="290" bestFit="1" customWidth="1"/>
    <col min="10254" max="10496" width="8.90625" style="290"/>
    <col min="10497" max="10497" width="6.08984375" style="290" bestFit="1" customWidth="1"/>
    <col min="10498" max="10498" width="25.453125" style="290" bestFit="1" customWidth="1"/>
    <col min="10499" max="10499" width="22.453125" style="290" customWidth="1"/>
    <col min="10500" max="10500" width="4.08984375" style="290" customWidth="1"/>
    <col min="10501" max="10501" width="7.36328125" style="290" customWidth="1"/>
    <col min="10502" max="10502" width="7.08984375" style="290" customWidth="1"/>
    <col min="10503" max="10503" width="9.6328125" style="290" bestFit="1" customWidth="1"/>
    <col min="10504" max="10504" width="17" style="290" customWidth="1"/>
    <col min="10505" max="10505" width="2" style="290" customWidth="1"/>
    <col min="10506" max="10506" width="9.6328125" style="290" customWidth="1"/>
    <col min="10507" max="10508" width="9" style="290" bestFit="1" customWidth="1"/>
    <col min="10509" max="10509" width="9.6328125" style="290" bestFit="1" customWidth="1"/>
    <col min="10510" max="10752" width="8.90625" style="290"/>
    <col min="10753" max="10753" width="6.08984375" style="290" bestFit="1" customWidth="1"/>
    <col min="10754" max="10754" width="25.453125" style="290" bestFit="1" customWidth="1"/>
    <col min="10755" max="10755" width="22.453125" style="290" customWidth="1"/>
    <col min="10756" max="10756" width="4.08984375" style="290" customWidth="1"/>
    <col min="10757" max="10757" width="7.36328125" style="290" customWidth="1"/>
    <col min="10758" max="10758" width="7.08984375" style="290" customWidth="1"/>
    <col min="10759" max="10759" width="9.6328125" style="290" bestFit="1" customWidth="1"/>
    <col min="10760" max="10760" width="17" style="290" customWidth="1"/>
    <col min="10761" max="10761" width="2" style="290" customWidth="1"/>
    <col min="10762" max="10762" width="9.6328125" style="290" customWidth="1"/>
    <col min="10763" max="10764" width="9" style="290" bestFit="1" customWidth="1"/>
    <col min="10765" max="10765" width="9.6328125" style="290" bestFit="1" customWidth="1"/>
    <col min="10766" max="11008" width="8.90625" style="290"/>
    <col min="11009" max="11009" width="6.08984375" style="290" bestFit="1" customWidth="1"/>
    <col min="11010" max="11010" width="25.453125" style="290" bestFit="1" customWidth="1"/>
    <col min="11011" max="11011" width="22.453125" style="290" customWidth="1"/>
    <col min="11012" max="11012" width="4.08984375" style="290" customWidth="1"/>
    <col min="11013" max="11013" width="7.36328125" style="290" customWidth="1"/>
    <col min="11014" max="11014" width="7.08984375" style="290" customWidth="1"/>
    <col min="11015" max="11015" width="9.6328125" style="290" bestFit="1" customWidth="1"/>
    <col min="11016" max="11016" width="17" style="290" customWidth="1"/>
    <col min="11017" max="11017" width="2" style="290" customWidth="1"/>
    <col min="11018" max="11018" width="9.6328125" style="290" customWidth="1"/>
    <col min="11019" max="11020" width="9" style="290" bestFit="1" customWidth="1"/>
    <col min="11021" max="11021" width="9.6328125" style="290" bestFit="1" customWidth="1"/>
    <col min="11022" max="11264" width="8.90625" style="290"/>
    <col min="11265" max="11265" width="6.08984375" style="290" bestFit="1" customWidth="1"/>
    <col min="11266" max="11266" width="25.453125" style="290" bestFit="1" customWidth="1"/>
    <col min="11267" max="11267" width="22.453125" style="290" customWidth="1"/>
    <col min="11268" max="11268" width="4.08984375" style="290" customWidth="1"/>
    <col min="11269" max="11269" width="7.36328125" style="290" customWidth="1"/>
    <col min="11270" max="11270" width="7.08984375" style="290" customWidth="1"/>
    <col min="11271" max="11271" width="9.6328125" style="290" bestFit="1" customWidth="1"/>
    <col min="11272" max="11272" width="17" style="290" customWidth="1"/>
    <col min="11273" max="11273" width="2" style="290" customWidth="1"/>
    <col min="11274" max="11274" width="9.6328125" style="290" customWidth="1"/>
    <col min="11275" max="11276" width="9" style="290" bestFit="1" customWidth="1"/>
    <col min="11277" max="11277" width="9.6328125" style="290" bestFit="1" customWidth="1"/>
    <col min="11278" max="11520" width="8.90625" style="290"/>
    <col min="11521" max="11521" width="6.08984375" style="290" bestFit="1" customWidth="1"/>
    <col min="11522" max="11522" width="25.453125" style="290" bestFit="1" customWidth="1"/>
    <col min="11523" max="11523" width="22.453125" style="290" customWidth="1"/>
    <col min="11524" max="11524" width="4.08984375" style="290" customWidth="1"/>
    <col min="11525" max="11525" width="7.36328125" style="290" customWidth="1"/>
    <col min="11526" max="11526" width="7.08984375" style="290" customWidth="1"/>
    <col min="11527" max="11527" width="9.6328125" style="290" bestFit="1" customWidth="1"/>
    <col min="11528" max="11528" width="17" style="290" customWidth="1"/>
    <col min="11529" max="11529" width="2" style="290" customWidth="1"/>
    <col min="11530" max="11530" width="9.6328125" style="290" customWidth="1"/>
    <col min="11531" max="11532" width="9" style="290" bestFit="1" customWidth="1"/>
    <col min="11533" max="11533" width="9.6328125" style="290" bestFit="1" customWidth="1"/>
    <col min="11534" max="11776" width="8.90625" style="290"/>
    <col min="11777" max="11777" width="6.08984375" style="290" bestFit="1" customWidth="1"/>
    <col min="11778" max="11778" width="25.453125" style="290" bestFit="1" customWidth="1"/>
    <col min="11779" max="11779" width="22.453125" style="290" customWidth="1"/>
    <col min="11780" max="11780" width="4.08984375" style="290" customWidth="1"/>
    <col min="11781" max="11781" width="7.36328125" style="290" customWidth="1"/>
    <col min="11782" max="11782" width="7.08984375" style="290" customWidth="1"/>
    <col min="11783" max="11783" width="9.6328125" style="290" bestFit="1" customWidth="1"/>
    <col min="11784" max="11784" width="17" style="290" customWidth="1"/>
    <col min="11785" max="11785" width="2" style="290" customWidth="1"/>
    <col min="11786" max="11786" width="9.6328125" style="290" customWidth="1"/>
    <col min="11787" max="11788" width="9" style="290" bestFit="1" customWidth="1"/>
    <col min="11789" max="11789" width="9.6328125" style="290" bestFit="1" customWidth="1"/>
    <col min="11790" max="12032" width="8.90625" style="290"/>
    <col min="12033" max="12033" width="6.08984375" style="290" bestFit="1" customWidth="1"/>
    <col min="12034" max="12034" width="25.453125" style="290" bestFit="1" customWidth="1"/>
    <col min="12035" max="12035" width="22.453125" style="290" customWidth="1"/>
    <col min="12036" max="12036" width="4.08984375" style="290" customWidth="1"/>
    <col min="12037" max="12037" width="7.36328125" style="290" customWidth="1"/>
    <col min="12038" max="12038" width="7.08984375" style="290" customWidth="1"/>
    <col min="12039" max="12039" width="9.6328125" style="290" bestFit="1" customWidth="1"/>
    <col min="12040" max="12040" width="17" style="290" customWidth="1"/>
    <col min="12041" max="12041" width="2" style="290" customWidth="1"/>
    <col min="12042" max="12042" width="9.6328125" style="290" customWidth="1"/>
    <col min="12043" max="12044" width="9" style="290" bestFit="1" customWidth="1"/>
    <col min="12045" max="12045" width="9.6328125" style="290" bestFit="1" customWidth="1"/>
    <col min="12046" max="12288" width="8.90625" style="290"/>
    <col min="12289" max="12289" width="6.08984375" style="290" bestFit="1" customWidth="1"/>
    <col min="12290" max="12290" width="25.453125" style="290" bestFit="1" customWidth="1"/>
    <col min="12291" max="12291" width="22.453125" style="290" customWidth="1"/>
    <col min="12292" max="12292" width="4.08984375" style="290" customWidth="1"/>
    <col min="12293" max="12293" width="7.36328125" style="290" customWidth="1"/>
    <col min="12294" max="12294" width="7.08984375" style="290" customWidth="1"/>
    <col min="12295" max="12295" width="9.6328125" style="290" bestFit="1" customWidth="1"/>
    <col min="12296" max="12296" width="17" style="290" customWidth="1"/>
    <col min="12297" max="12297" width="2" style="290" customWidth="1"/>
    <col min="12298" max="12298" width="9.6328125" style="290" customWidth="1"/>
    <col min="12299" max="12300" width="9" style="290" bestFit="1" customWidth="1"/>
    <col min="12301" max="12301" width="9.6328125" style="290" bestFit="1" customWidth="1"/>
    <col min="12302" max="12544" width="8.90625" style="290"/>
    <col min="12545" max="12545" width="6.08984375" style="290" bestFit="1" customWidth="1"/>
    <col min="12546" max="12546" width="25.453125" style="290" bestFit="1" customWidth="1"/>
    <col min="12547" max="12547" width="22.453125" style="290" customWidth="1"/>
    <col min="12548" max="12548" width="4.08984375" style="290" customWidth="1"/>
    <col min="12549" max="12549" width="7.36328125" style="290" customWidth="1"/>
    <col min="12550" max="12550" width="7.08984375" style="290" customWidth="1"/>
    <col min="12551" max="12551" width="9.6328125" style="290" bestFit="1" customWidth="1"/>
    <col min="12552" max="12552" width="17" style="290" customWidth="1"/>
    <col min="12553" max="12553" width="2" style="290" customWidth="1"/>
    <col min="12554" max="12554" width="9.6328125" style="290" customWidth="1"/>
    <col min="12555" max="12556" width="9" style="290" bestFit="1" customWidth="1"/>
    <col min="12557" max="12557" width="9.6328125" style="290" bestFit="1" customWidth="1"/>
    <col min="12558" max="12800" width="8.90625" style="290"/>
    <col min="12801" max="12801" width="6.08984375" style="290" bestFit="1" customWidth="1"/>
    <col min="12802" max="12802" width="25.453125" style="290" bestFit="1" customWidth="1"/>
    <col min="12803" max="12803" width="22.453125" style="290" customWidth="1"/>
    <col min="12804" max="12804" width="4.08984375" style="290" customWidth="1"/>
    <col min="12805" max="12805" width="7.36328125" style="290" customWidth="1"/>
    <col min="12806" max="12806" width="7.08984375" style="290" customWidth="1"/>
    <col min="12807" max="12807" width="9.6328125" style="290" bestFit="1" customWidth="1"/>
    <col min="12808" max="12808" width="17" style="290" customWidth="1"/>
    <col min="12809" max="12809" width="2" style="290" customWidth="1"/>
    <col min="12810" max="12810" width="9.6328125" style="290" customWidth="1"/>
    <col min="12811" max="12812" width="9" style="290" bestFit="1" customWidth="1"/>
    <col min="12813" max="12813" width="9.6328125" style="290" bestFit="1" customWidth="1"/>
    <col min="12814" max="13056" width="8.90625" style="290"/>
    <col min="13057" max="13057" width="6.08984375" style="290" bestFit="1" customWidth="1"/>
    <col min="13058" max="13058" width="25.453125" style="290" bestFit="1" customWidth="1"/>
    <col min="13059" max="13059" width="22.453125" style="290" customWidth="1"/>
    <col min="13060" max="13060" width="4.08984375" style="290" customWidth="1"/>
    <col min="13061" max="13061" width="7.36328125" style="290" customWidth="1"/>
    <col min="13062" max="13062" width="7.08984375" style="290" customWidth="1"/>
    <col min="13063" max="13063" width="9.6328125" style="290" bestFit="1" customWidth="1"/>
    <col min="13064" max="13064" width="17" style="290" customWidth="1"/>
    <col min="13065" max="13065" width="2" style="290" customWidth="1"/>
    <col min="13066" max="13066" width="9.6328125" style="290" customWidth="1"/>
    <col min="13067" max="13068" width="9" style="290" bestFit="1" customWidth="1"/>
    <col min="13069" max="13069" width="9.6328125" style="290" bestFit="1" customWidth="1"/>
    <col min="13070" max="13312" width="8.90625" style="290"/>
    <col min="13313" max="13313" width="6.08984375" style="290" bestFit="1" customWidth="1"/>
    <col min="13314" max="13314" width="25.453125" style="290" bestFit="1" customWidth="1"/>
    <col min="13315" max="13315" width="22.453125" style="290" customWidth="1"/>
    <col min="13316" max="13316" width="4.08984375" style="290" customWidth="1"/>
    <col min="13317" max="13317" width="7.36328125" style="290" customWidth="1"/>
    <col min="13318" max="13318" width="7.08984375" style="290" customWidth="1"/>
    <col min="13319" max="13319" width="9.6328125" style="290" bestFit="1" customWidth="1"/>
    <col min="13320" max="13320" width="17" style="290" customWidth="1"/>
    <col min="13321" max="13321" width="2" style="290" customWidth="1"/>
    <col min="13322" max="13322" width="9.6328125" style="290" customWidth="1"/>
    <col min="13323" max="13324" width="9" style="290" bestFit="1" customWidth="1"/>
    <col min="13325" max="13325" width="9.6328125" style="290" bestFit="1" customWidth="1"/>
    <col min="13326" max="13568" width="8.90625" style="290"/>
    <col min="13569" max="13569" width="6.08984375" style="290" bestFit="1" customWidth="1"/>
    <col min="13570" max="13570" width="25.453125" style="290" bestFit="1" customWidth="1"/>
    <col min="13571" max="13571" width="22.453125" style="290" customWidth="1"/>
    <col min="13572" max="13572" width="4.08984375" style="290" customWidth="1"/>
    <col min="13573" max="13573" width="7.36328125" style="290" customWidth="1"/>
    <col min="13574" max="13574" width="7.08984375" style="290" customWidth="1"/>
    <col min="13575" max="13575" width="9.6328125" style="290" bestFit="1" customWidth="1"/>
    <col min="13576" max="13576" width="17" style="290" customWidth="1"/>
    <col min="13577" max="13577" width="2" style="290" customWidth="1"/>
    <col min="13578" max="13578" width="9.6328125" style="290" customWidth="1"/>
    <col min="13579" max="13580" width="9" style="290" bestFit="1" customWidth="1"/>
    <col min="13581" max="13581" width="9.6328125" style="290" bestFit="1" customWidth="1"/>
    <col min="13582" max="13824" width="8.90625" style="290"/>
    <col min="13825" max="13825" width="6.08984375" style="290" bestFit="1" customWidth="1"/>
    <col min="13826" max="13826" width="25.453125" style="290" bestFit="1" customWidth="1"/>
    <col min="13827" max="13827" width="22.453125" style="290" customWidth="1"/>
    <col min="13828" max="13828" width="4.08984375" style="290" customWidth="1"/>
    <col min="13829" max="13829" width="7.36328125" style="290" customWidth="1"/>
    <col min="13830" max="13830" width="7.08984375" style="290" customWidth="1"/>
    <col min="13831" max="13831" width="9.6328125" style="290" bestFit="1" customWidth="1"/>
    <col min="13832" max="13832" width="17" style="290" customWidth="1"/>
    <col min="13833" max="13833" width="2" style="290" customWidth="1"/>
    <col min="13834" max="13834" width="9.6328125" style="290" customWidth="1"/>
    <col min="13835" max="13836" width="9" style="290" bestFit="1" customWidth="1"/>
    <col min="13837" max="13837" width="9.6328125" style="290" bestFit="1" customWidth="1"/>
    <col min="13838" max="14080" width="8.90625" style="290"/>
    <col min="14081" max="14081" width="6.08984375" style="290" bestFit="1" customWidth="1"/>
    <col min="14082" max="14082" width="25.453125" style="290" bestFit="1" customWidth="1"/>
    <col min="14083" max="14083" width="22.453125" style="290" customWidth="1"/>
    <col min="14084" max="14084" width="4.08984375" style="290" customWidth="1"/>
    <col min="14085" max="14085" width="7.36328125" style="290" customWidth="1"/>
    <col min="14086" max="14086" width="7.08984375" style="290" customWidth="1"/>
    <col min="14087" max="14087" width="9.6328125" style="290" bestFit="1" customWidth="1"/>
    <col min="14088" max="14088" width="17" style="290" customWidth="1"/>
    <col min="14089" max="14089" width="2" style="290" customWidth="1"/>
    <col min="14090" max="14090" width="9.6328125" style="290" customWidth="1"/>
    <col min="14091" max="14092" width="9" style="290" bestFit="1" customWidth="1"/>
    <col min="14093" max="14093" width="9.6328125" style="290" bestFit="1" customWidth="1"/>
    <col min="14094" max="14336" width="8.90625" style="290"/>
    <col min="14337" max="14337" width="6.08984375" style="290" bestFit="1" customWidth="1"/>
    <col min="14338" max="14338" width="25.453125" style="290" bestFit="1" customWidth="1"/>
    <col min="14339" max="14339" width="22.453125" style="290" customWidth="1"/>
    <col min="14340" max="14340" width="4.08984375" style="290" customWidth="1"/>
    <col min="14341" max="14341" width="7.36328125" style="290" customWidth="1"/>
    <col min="14342" max="14342" width="7.08984375" style="290" customWidth="1"/>
    <col min="14343" max="14343" width="9.6328125" style="290" bestFit="1" customWidth="1"/>
    <col min="14344" max="14344" width="17" style="290" customWidth="1"/>
    <col min="14345" max="14345" width="2" style="290" customWidth="1"/>
    <col min="14346" max="14346" width="9.6328125" style="290" customWidth="1"/>
    <col min="14347" max="14348" width="9" style="290" bestFit="1" customWidth="1"/>
    <col min="14349" max="14349" width="9.6328125" style="290" bestFit="1" customWidth="1"/>
    <col min="14350" max="14592" width="8.90625" style="290"/>
    <col min="14593" max="14593" width="6.08984375" style="290" bestFit="1" customWidth="1"/>
    <col min="14594" max="14594" width="25.453125" style="290" bestFit="1" customWidth="1"/>
    <col min="14595" max="14595" width="22.453125" style="290" customWidth="1"/>
    <col min="14596" max="14596" width="4.08984375" style="290" customWidth="1"/>
    <col min="14597" max="14597" width="7.36328125" style="290" customWidth="1"/>
    <col min="14598" max="14598" width="7.08984375" style="290" customWidth="1"/>
    <col min="14599" max="14599" width="9.6328125" style="290" bestFit="1" customWidth="1"/>
    <col min="14600" max="14600" width="17" style="290" customWidth="1"/>
    <col min="14601" max="14601" width="2" style="290" customWidth="1"/>
    <col min="14602" max="14602" width="9.6328125" style="290" customWidth="1"/>
    <col min="14603" max="14604" width="9" style="290" bestFit="1" customWidth="1"/>
    <col min="14605" max="14605" width="9.6328125" style="290" bestFit="1" customWidth="1"/>
    <col min="14606" max="14848" width="8.90625" style="290"/>
    <col min="14849" max="14849" width="6.08984375" style="290" bestFit="1" customWidth="1"/>
    <col min="14850" max="14850" width="25.453125" style="290" bestFit="1" customWidth="1"/>
    <col min="14851" max="14851" width="22.453125" style="290" customWidth="1"/>
    <col min="14852" max="14852" width="4.08984375" style="290" customWidth="1"/>
    <col min="14853" max="14853" width="7.36328125" style="290" customWidth="1"/>
    <col min="14854" max="14854" width="7.08984375" style="290" customWidth="1"/>
    <col min="14855" max="14855" width="9.6328125" style="290" bestFit="1" customWidth="1"/>
    <col min="14856" max="14856" width="17" style="290" customWidth="1"/>
    <col min="14857" max="14857" width="2" style="290" customWidth="1"/>
    <col min="14858" max="14858" width="9.6328125" style="290" customWidth="1"/>
    <col min="14859" max="14860" width="9" style="290" bestFit="1" customWidth="1"/>
    <col min="14861" max="14861" width="9.6328125" style="290" bestFit="1" customWidth="1"/>
    <col min="14862" max="15104" width="8.90625" style="290"/>
    <col min="15105" max="15105" width="6.08984375" style="290" bestFit="1" customWidth="1"/>
    <col min="15106" max="15106" width="25.453125" style="290" bestFit="1" customWidth="1"/>
    <col min="15107" max="15107" width="22.453125" style="290" customWidth="1"/>
    <col min="15108" max="15108" width="4.08984375" style="290" customWidth="1"/>
    <col min="15109" max="15109" width="7.36328125" style="290" customWidth="1"/>
    <col min="15110" max="15110" width="7.08984375" style="290" customWidth="1"/>
    <col min="15111" max="15111" width="9.6328125" style="290" bestFit="1" customWidth="1"/>
    <col min="15112" max="15112" width="17" style="290" customWidth="1"/>
    <col min="15113" max="15113" width="2" style="290" customWidth="1"/>
    <col min="15114" max="15114" width="9.6328125" style="290" customWidth="1"/>
    <col min="15115" max="15116" width="9" style="290" bestFit="1" customWidth="1"/>
    <col min="15117" max="15117" width="9.6328125" style="290" bestFit="1" customWidth="1"/>
    <col min="15118" max="15360" width="8.90625" style="290"/>
    <col min="15361" max="15361" width="6.08984375" style="290" bestFit="1" customWidth="1"/>
    <col min="15362" max="15362" width="25.453125" style="290" bestFit="1" customWidth="1"/>
    <col min="15363" max="15363" width="22.453125" style="290" customWidth="1"/>
    <col min="15364" max="15364" width="4.08984375" style="290" customWidth="1"/>
    <col min="15365" max="15365" width="7.36328125" style="290" customWidth="1"/>
    <col min="15366" max="15366" width="7.08984375" style="290" customWidth="1"/>
    <col min="15367" max="15367" width="9.6328125" style="290" bestFit="1" customWidth="1"/>
    <col min="15368" max="15368" width="17" style="290" customWidth="1"/>
    <col min="15369" max="15369" width="2" style="290" customWidth="1"/>
    <col min="15370" max="15370" width="9.6328125" style="290" customWidth="1"/>
    <col min="15371" max="15372" width="9" style="290" bestFit="1" customWidth="1"/>
    <col min="15373" max="15373" width="9.6328125" style="290" bestFit="1" customWidth="1"/>
    <col min="15374" max="15616" width="8.90625" style="290"/>
    <col min="15617" max="15617" width="6.08984375" style="290" bestFit="1" customWidth="1"/>
    <col min="15618" max="15618" width="25.453125" style="290" bestFit="1" customWidth="1"/>
    <col min="15619" max="15619" width="22.453125" style="290" customWidth="1"/>
    <col min="15620" max="15620" width="4.08984375" style="290" customWidth="1"/>
    <col min="15621" max="15621" width="7.36328125" style="290" customWidth="1"/>
    <col min="15622" max="15622" width="7.08984375" style="290" customWidth="1"/>
    <col min="15623" max="15623" width="9.6328125" style="290" bestFit="1" customWidth="1"/>
    <col min="15624" max="15624" width="17" style="290" customWidth="1"/>
    <col min="15625" max="15625" width="2" style="290" customWidth="1"/>
    <col min="15626" max="15626" width="9.6328125" style="290" customWidth="1"/>
    <col min="15627" max="15628" width="9" style="290" bestFit="1" customWidth="1"/>
    <col min="15629" max="15629" width="9.6328125" style="290" bestFit="1" customWidth="1"/>
    <col min="15630" max="15872" width="8.90625" style="290"/>
    <col min="15873" max="15873" width="6.08984375" style="290" bestFit="1" customWidth="1"/>
    <col min="15874" max="15874" width="25.453125" style="290" bestFit="1" customWidth="1"/>
    <col min="15875" max="15875" width="22.453125" style="290" customWidth="1"/>
    <col min="15876" max="15876" width="4.08984375" style="290" customWidth="1"/>
    <col min="15877" max="15877" width="7.36328125" style="290" customWidth="1"/>
    <col min="15878" max="15878" width="7.08984375" style="290" customWidth="1"/>
    <col min="15879" max="15879" width="9.6328125" style="290" bestFit="1" customWidth="1"/>
    <col min="15880" max="15880" width="17" style="290" customWidth="1"/>
    <col min="15881" max="15881" width="2" style="290" customWidth="1"/>
    <col min="15882" max="15882" width="9.6328125" style="290" customWidth="1"/>
    <col min="15883" max="15884" width="9" style="290" bestFit="1" customWidth="1"/>
    <col min="15885" max="15885" width="9.6328125" style="290" bestFit="1" customWidth="1"/>
    <col min="15886" max="16128" width="8.90625" style="290"/>
    <col min="16129" max="16129" width="6.08984375" style="290" bestFit="1" customWidth="1"/>
    <col min="16130" max="16130" width="25.453125" style="290" bestFit="1" customWidth="1"/>
    <col min="16131" max="16131" width="22.453125" style="290" customWidth="1"/>
    <col min="16132" max="16132" width="4.08984375" style="290" customWidth="1"/>
    <col min="16133" max="16133" width="7.36328125" style="290" customWidth="1"/>
    <col min="16134" max="16134" width="7.08984375" style="290" customWidth="1"/>
    <col min="16135" max="16135" width="9.6328125" style="290" bestFit="1" customWidth="1"/>
    <col min="16136" max="16136" width="17" style="290" customWidth="1"/>
    <col min="16137" max="16137" width="2" style="290" customWidth="1"/>
    <col min="16138" max="16138" width="9.6328125" style="290" customWidth="1"/>
    <col min="16139" max="16140" width="9" style="290" bestFit="1" customWidth="1"/>
    <col min="16141" max="16141" width="9.6328125" style="290" bestFit="1" customWidth="1"/>
    <col min="16142" max="16384" width="8.90625" style="290"/>
  </cols>
  <sheetData>
    <row r="1" spans="1:11" s="290" customFormat="1" ht="23.15" customHeight="1">
      <c r="A1" s="10" t="s">
        <v>18</v>
      </c>
      <c r="B1" s="10" t="s">
        <v>24</v>
      </c>
      <c r="C1" s="10" t="s">
        <v>25</v>
      </c>
      <c r="D1" s="11" t="s">
        <v>26</v>
      </c>
      <c r="E1" s="10" t="s">
        <v>23</v>
      </c>
      <c r="F1" s="12" t="s">
        <v>20</v>
      </c>
      <c r="G1" s="12" t="s">
        <v>27</v>
      </c>
      <c r="H1" s="11" t="s">
        <v>28</v>
      </c>
      <c r="I1" s="13"/>
      <c r="J1" s="10" t="s">
        <v>173</v>
      </c>
      <c r="K1" s="12" t="s">
        <v>174</v>
      </c>
    </row>
    <row r="2" spans="1:11" s="290" customFormat="1" ht="11.25" customHeight="1">
      <c r="A2" s="192">
        <v>1</v>
      </c>
      <c r="B2" s="196" t="s">
        <v>345</v>
      </c>
      <c r="C2" s="208"/>
      <c r="D2" s="192"/>
      <c r="E2" s="167"/>
      <c r="F2" s="168"/>
      <c r="G2" s="168"/>
      <c r="H2" s="170"/>
      <c r="I2" s="19"/>
      <c r="J2" s="16"/>
      <c r="K2" s="17"/>
    </row>
    <row r="3" spans="1:11" s="290" customFormat="1" ht="11.25" customHeight="1">
      <c r="A3" s="193"/>
      <c r="B3" s="197"/>
      <c r="C3" s="209"/>
      <c r="D3" s="197"/>
      <c r="E3" s="172"/>
      <c r="F3" s="173"/>
      <c r="G3" s="173"/>
      <c r="H3" s="171"/>
      <c r="I3" s="19"/>
      <c r="J3" s="16"/>
      <c r="K3" s="17"/>
    </row>
    <row r="4" spans="1:11" s="290" customFormat="1" ht="11.25" customHeight="1">
      <c r="A4" s="198"/>
      <c r="B4" s="204"/>
      <c r="C4" s="196"/>
      <c r="D4" s="192"/>
      <c r="E4" s="164"/>
      <c r="F4" s="168"/>
      <c r="G4" s="168"/>
      <c r="H4" s="170"/>
      <c r="I4" s="19"/>
      <c r="J4" s="16"/>
      <c r="K4" s="17"/>
    </row>
    <row r="5" spans="1:11" s="290" customFormat="1" ht="11.25" customHeight="1">
      <c r="A5" s="199"/>
      <c r="B5" s="205"/>
      <c r="C5" s="197"/>
      <c r="D5" s="197"/>
      <c r="E5" s="165"/>
      <c r="F5" s="173"/>
      <c r="G5" s="173"/>
      <c r="H5" s="171"/>
      <c r="I5" s="19"/>
      <c r="J5" s="16"/>
      <c r="K5" s="17"/>
    </row>
    <row r="6" spans="1:11" s="290" customFormat="1" ht="11.25" customHeight="1">
      <c r="A6" s="216" t="s">
        <v>354</v>
      </c>
      <c r="B6" s="204" t="s">
        <v>353</v>
      </c>
      <c r="C6" s="196"/>
      <c r="D6" s="190" t="s">
        <v>144</v>
      </c>
      <c r="E6" s="196">
        <v>1</v>
      </c>
      <c r="F6" s="202"/>
      <c r="G6" s="202"/>
      <c r="H6" s="160"/>
      <c r="I6" s="19"/>
      <c r="J6" s="16"/>
      <c r="K6" s="17"/>
    </row>
    <row r="7" spans="1:11" s="290" customFormat="1" ht="11.25" customHeight="1">
      <c r="A7" s="193">
        <v>1</v>
      </c>
      <c r="B7" s="303"/>
      <c r="C7" s="303"/>
      <c r="D7" s="303"/>
      <c r="E7" s="303"/>
      <c r="F7" s="303"/>
      <c r="G7" s="303"/>
      <c r="H7" s="161"/>
      <c r="I7" s="19"/>
      <c r="J7" s="16"/>
      <c r="K7" s="17"/>
    </row>
    <row r="8" spans="1:11" s="290" customFormat="1" ht="11.25" customHeight="1">
      <c r="A8" s="216"/>
      <c r="B8" s="196"/>
      <c r="C8" s="208"/>
      <c r="D8" s="190"/>
      <c r="E8" s="198"/>
      <c r="F8" s="212"/>
      <c r="G8" s="202"/>
      <c r="H8" s="170"/>
      <c r="I8" s="19"/>
      <c r="J8" s="16"/>
      <c r="K8" s="17"/>
    </row>
    <row r="9" spans="1:11" s="290" customFormat="1" ht="11.25" customHeight="1">
      <c r="A9" s="193"/>
      <c r="B9" s="211"/>
      <c r="C9" s="209"/>
      <c r="D9" s="191"/>
      <c r="E9" s="199"/>
      <c r="F9" s="226"/>
      <c r="G9" s="227"/>
      <c r="H9" s="171"/>
      <c r="I9" s="19"/>
      <c r="J9" s="16"/>
      <c r="K9" s="17"/>
    </row>
    <row r="10" spans="1:11" s="290" customFormat="1" ht="11.25" customHeight="1">
      <c r="A10" s="198"/>
      <c r="B10" s="196"/>
      <c r="C10" s="208"/>
      <c r="D10" s="190"/>
      <c r="E10" s="164"/>
      <c r="F10" s="168"/>
      <c r="G10" s="168"/>
      <c r="H10" s="170"/>
      <c r="I10" s="19"/>
      <c r="J10" s="16"/>
      <c r="K10" s="17"/>
    </row>
    <row r="11" spans="1:11" s="290" customFormat="1" ht="11.25" customHeight="1">
      <c r="A11" s="199"/>
      <c r="B11" s="211"/>
      <c r="C11" s="209"/>
      <c r="D11" s="191"/>
      <c r="E11" s="165"/>
      <c r="F11" s="173"/>
      <c r="G11" s="173"/>
      <c r="H11" s="171"/>
      <c r="I11" s="19"/>
      <c r="J11" s="16"/>
      <c r="K11" s="17"/>
    </row>
    <row r="12" spans="1:11" s="290" customFormat="1" ht="11.25" customHeight="1">
      <c r="A12" s="198"/>
      <c r="B12" s="196"/>
      <c r="C12" s="225"/>
      <c r="D12" s="190"/>
      <c r="E12" s="164"/>
      <c r="F12" s="168"/>
      <c r="G12" s="168"/>
      <c r="H12" s="170"/>
      <c r="I12" s="19"/>
      <c r="J12" s="16"/>
      <c r="K12" s="17"/>
    </row>
    <row r="13" spans="1:11" s="290" customFormat="1" ht="11.25" customHeight="1">
      <c r="A13" s="199"/>
      <c r="B13" s="211"/>
      <c r="C13" s="228"/>
      <c r="D13" s="191"/>
      <c r="E13" s="165"/>
      <c r="F13" s="173"/>
      <c r="G13" s="173"/>
      <c r="H13" s="171"/>
      <c r="I13" s="19"/>
      <c r="J13" s="16"/>
      <c r="K13" s="17"/>
    </row>
    <row r="14" spans="1:11" s="290" customFormat="1" ht="11.25" customHeight="1">
      <c r="A14" s="198"/>
      <c r="B14" s="196"/>
      <c r="C14" s="208"/>
      <c r="D14" s="190"/>
      <c r="E14" s="164"/>
      <c r="F14" s="168"/>
      <c r="G14" s="168"/>
      <c r="H14" s="170"/>
      <c r="I14" s="19"/>
      <c r="J14" s="16"/>
      <c r="K14" s="17"/>
    </row>
    <row r="15" spans="1:11" s="290" customFormat="1" ht="11.25" customHeight="1">
      <c r="A15" s="199"/>
      <c r="B15" s="211"/>
      <c r="C15" s="209"/>
      <c r="D15" s="191"/>
      <c r="E15" s="165"/>
      <c r="F15" s="173"/>
      <c r="G15" s="173"/>
      <c r="H15" s="171"/>
      <c r="I15" s="19"/>
      <c r="J15" s="16"/>
      <c r="K15" s="17"/>
    </row>
    <row r="16" spans="1:11" s="290" customFormat="1" ht="11.25" customHeight="1">
      <c r="A16" s="198"/>
      <c r="B16" s="204"/>
      <c r="C16" s="208"/>
      <c r="D16" s="190"/>
      <c r="E16" s="164"/>
      <c r="F16" s="168"/>
      <c r="G16" s="168"/>
      <c r="H16" s="170"/>
      <c r="I16" s="19"/>
      <c r="J16" s="16"/>
      <c r="K16" s="17"/>
    </row>
    <row r="17" spans="1:11" s="290" customFormat="1" ht="11.25" customHeight="1">
      <c r="A17" s="199"/>
      <c r="B17" s="205"/>
      <c r="C17" s="209"/>
      <c r="D17" s="191"/>
      <c r="E17" s="165"/>
      <c r="F17" s="173"/>
      <c r="G17" s="173"/>
      <c r="H17" s="171"/>
      <c r="I17" s="19"/>
      <c r="J17" s="16"/>
      <c r="K17" s="17"/>
    </row>
    <row r="18" spans="1:11" s="290" customFormat="1" ht="11.25" customHeight="1">
      <c r="A18" s="198"/>
      <c r="B18" s="204"/>
      <c r="C18" s="219"/>
      <c r="D18" s="192"/>
      <c r="E18" s="164"/>
      <c r="F18" s="168"/>
      <c r="G18" s="168"/>
      <c r="H18" s="170"/>
      <c r="I18" s="19"/>
      <c r="J18" s="16"/>
      <c r="K18" s="17"/>
    </row>
    <row r="19" spans="1:11" s="290" customFormat="1" ht="11.25" customHeight="1">
      <c r="A19" s="199"/>
      <c r="B19" s="205"/>
      <c r="C19" s="221"/>
      <c r="D19" s="197"/>
      <c r="E19" s="165"/>
      <c r="F19" s="173"/>
      <c r="G19" s="173"/>
      <c r="H19" s="171"/>
      <c r="I19" s="19"/>
      <c r="J19" s="16"/>
      <c r="K19" s="17"/>
    </row>
    <row r="20" spans="1:11" s="290" customFormat="1" ht="11.25" customHeight="1">
      <c r="A20" s="198"/>
      <c r="B20" s="204"/>
      <c r="C20" s="196"/>
      <c r="D20" s="192"/>
      <c r="E20" s="164"/>
      <c r="F20" s="168"/>
      <c r="G20" s="168"/>
      <c r="H20" s="170"/>
      <c r="I20" s="19"/>
      <c r="J20" s="16"/>
      <c r="K20" s="17"/>
    </row>
    <row r="21" spans="1:11" s="290" customFormat="1" ht="11.25" customHeight="1">
      <c r="A21" s="199"/>
      <c r="B21" s="205"/>
      <c r="C21" s="197"/>
      <c r="D21" s="197"/>
      <c r="E21" s="165"/>
      <c r="F21" s="173"/>
      <c r="G21" s="173"/>
      <c r="H21" s="171"/>
      <c r="I21" s="19"/>
      <c r="J21" s="16"/>
      <c r="K21" s="17"/>
    </row>
    <row r="22" spans="1:11" s="290" customFormat="1" ht="11.25" customHeight="1">
      <c r="A22" s="198"/>
      <c r="B22" s="204"/>
      <c r="C22" s="196"/>
      <c r="D22" s="192"/>
      <c r="E22" s="164"/>
      <c r="F22" s="168"/>
      <c r="G22" s="168"/>
      <c r="H22" s="170"/>
      <c r="I22" s="19"/>
      <c r="J22" s="16"/>
      <c r="K22" s="17"/>
    </row>
    <row r="23" spans="1:11" s="290" customFormat="1" ht="11.25" customHeight="1">
      <c r="A23" s="199"/>
      <c r="B23" s="205"/>
      <c r="C23" s="197"/>
      <c r="D23" s="197"/>
      <c r="E23" s="165"/>
      <c r="F23" s="173"/>
      <c r="G23" s="173"/>
      <c r="H23" s="171"/>
      <c r="I23" s="19"/>
      <c r="J23" s="16"/>
      <c r="K23" s="17"/>
    </row>
    <row r="24" spans="1:11" s="290" customFormat="1" ht="11.25" customHeight="1">
      <c r="A24" s="198"/>
      <c r="B24" s="204"/>
      <c r="C24" s="196"/>
      <c r="D24" s="192"/>
      <c r="E24" s="164"/>
      <c r="F24" s="168"/>
      <c r="G24" s="168"/>
      <c r="H24" s="170"/>
      <c r="I24" s="19"/>
      <c r="J24" s="16"/>
      <c r="K24" s="17"/>
    </row>
    <row r="25" spans="1:11" s="290" customFormat="1" ht="11.25" customHeight="1">
      <c r="A25" s="199"/>
      <c r="B25" s="205"/>
      <c r="C25" s="197"/>
      <c r="D25" s="197"/>
      <c r="E25" s="165"/>
      <c r="F25" s="173"/>
      <c r="G25" s="173"/>
      <c r="H25" s="171"/>
      <c r="I25" s="19"/>
      <c r="J25" s="16"/>
      <c r="K25" s="17"/>
    </row>
    <row r="26" spans="1:11" s="290" customFormat="1" ht="11.25" customHeight="1">
      <c r="A26" s="198"/>
      <c r="B26" s="204"/>
      <c r="C26" s="219"/>
      <c r="D26" s="192"/>
      <c r="E26" s="164"/>
      <c r="F26" s="168"/>
      <c r="G26" s="168"/>
      <c r="H26" s="170"/>
      <c r="I26" s="19"/>
      <c r="J26" s="16"/>
      <c r="K26" s="17"/>
    </row>
    <row r="27" spans="1:11" s="290" customFormat="1" ht="11.25" customHeight="1">
      <c r="A27" s="199"/>
      <c r="B27" s="205"/>
      <c r="C27" s="221"/>
      <c r="D27" s="197"/>
      <c r="E27" s="165"/>
      <c r="F27" s="173"/>
      <c r="G27" s="173"/>
      <c r="H27" s="171"/>
      <c r="I27" s="19"/>
      <c r="J27" s="16"/>
      <c r="K27" s="17"/>
    </row>
    <row r="28" spans="1:11" s="290" customFormat="1" ht="11.25" customHeight="1">
      <c r="A28" s="198"/>
      <c r="B28" s="196"/>
      <c r="C28" s="196"/>
      <c r="D28" s="190"/>
      <c r="E28" s="164"/>
      <c r="F28" s="168"/>
      <c r="G28" s="168"/>
      <c r="H28" s="170"/>
      <c r="I28" s="19"/>
      <c r="J28" s="16"/>
      <c r="K28" s="17"/>
    </row>
    <row r="29" spans="1:11" s="290" customFormat="1" ht="11.25" customHeight="1">
      <c r="A29" s="199"/>
      <c r="B29" s="197"/>
      <c r="C29" s="197"/>
      <c r="D29" s="191"/>
      <c r="E29" s="165"/>
      <c r="F29" s="173"/>
      <c r="G29" s="173"/>
      <c r="H29" s="171"/>
      <c r="I29" s="19"/>
      <c r="J29" s="16"/>
      <c r="K29" s="17"/>
    </row>
    <row r="30" spans="1:11" s="263" customFormat="1" ht="11.25" customHeight="1">
      <c r="A30" s="198"/>
      <c r="B30" s="196"/>
      <c r="C30" s="208"/>
      <c r="D30" s="190"/>
      <c r="E30" s="164"/>
      <c r="F30" s="168"/>
      <c r="G30" s="168"/>
      <c r="H30" s="170"/>
      <c r="I30" s="19"/>
      <c r="J30" s="16"/>
      <c r="K30" s="17"/>
    </row>
    <row r="31" spans="1:11" s="263" customFormat="1" ht="11.25" customHeight="1">
      <c r="A31" s="199"/>
      <c r="B31" s="197"/>
      <c r="C31" s="209"/>
      <c r="D31" s="191"/>
      <c r="E31" s="165"/>
      <c r="F31" s="173"/>
      <c r="G31" s="173"/>
      <c r="H31" s="171"/>
      <c r="I31" s="19"/>
      <c r="J31" s="16"/>
      <c r="K31" s="17"/>
    </row>
    <row r="32" spans="1:11" s="263" customFormat="1" ht="11.25" customHeight="1">
      <c r="A32" s="198"/>
      <c r="B32" s="196"/>
      <c r="C32" s="208"/>
      <c r="D32" s="190"/>
      <c r="E32" s="164"/>
      <c r="F32" s="168"/>
      <c r="G32" s="168"/>
      <c r="H32" s="170"/>
      <c r="I32" s="19"/>
      <c r="J32" s="16"/>
      <c r="K32" s="17"/>
    </row>
    <row r="33" spans="1:11" s="263" customFormat="1" ht="11.25" customHeight="1">
      <c r="A33" s="199"/>
      <c r="B33" s="197"/>
      <c r="C33" s="209"/>
      <c r="D33" s="191"/>
      <c r="E33" s="165"/>
      <c r="F33" s="173"/>
      <c r="G33" s="173"/>
      <c r="H33" s="171"/>
      <c r="I33" s="19"/>
      <c r="J33" s="16"/>
      <c r="K33" s="17"/>
    </row>
    <row r="34" spans="1:11" s="290" customFormat="1" ht="11.25" customHeight="1">
      <c r="A34" s="198"/>
      <c r="B34" s="196"/>
      <c r="C34" s="225"/>
      <c r="D34" s="190"/>
      <c r="E34" s="164"/>
      <c r="F34" s="168"/>
      <c r="G34" s="168"/>
      <c r="H34" s="170"/>
      <c r="I34" s="19"/>
      <c r="J34" s="16"/>
      <c r="K34" s="17"/>
    </row>
    <row r="35" spans="1:11" s="290" customFormat="1" ht="11.25" customHeight="1">
      <c r="A35" s="199"/>
      <c r="B35" s="197"/>
      <c r="C35" s="220"/>
      <c r="D35" s="191"/>
      <c r="E35" s="165"/>
      <c r="F35" s="173"/>
      <c r="G35" s="173"/>
      <c r="H35" s="171"/>
      <c r="I35" s="19"/>
      <c r="J35" s="16"/>
      <c r="K35" s="17"/>
    </row>
    <row r="36" spans="1:11" s="290" customFormat="1" ht="11.25" customHeight="1">
      <c r="A36" s="198"/>
      <c r="B36" s="204"/>
      <c r="C36" s="219"/>
      <c r="D36" s="192"/>
      <c r="E36" s="164"/>
      <c r="F36" s="168"/>
      <c r="G36" s="168"/>
      <c r="H36" s="170"/>
      <c r="I36" s="19"/>
      <c r="J36" s="16"/>
      <c r="K36" s="17"/>
    </row>
    <row r="37" spans="1:11" s="290" customFormat="1" ht="11.25" customHeight="1">
      <c r="A37" s="199"/>
      <c r="B37" s="205"/>
      <c r="C37" s="221"/>
      <c r="D37" s="197"/>
      <c r="E37" s="165"/>
      <c r="F37" s="173"/>
      <c r="G37" s="173"/>
      <c r="H37" s="171"/>
      <c r="I37" s="19"/>
      <c r="J37" s="16"/>
      <c r="K37" s="17"/>
    </row>
    <row r="38" spans="1:11" s="290" customFormat="1" ht="11.25" customHeight="1">
      <c r="A38" s="198"/>
      <c r="B38" s="204"/>
      <c r="C38" s="196"/>
      <c r="D38" s="192"/>
      <c r="E38" s="164"/>
      <c r="F38" s="168"/>
      <c r="G38" s="168"/>
      <c r="H38" s="170"/>
      <c r="I38" s="19"/>
      <c r="J38" s="16"/>
      <c r="K38" s="17"/>
    </row>
    <row r="39" spans="1:11" s="290" customFormat="1" ht="11.25" customHeight="1">
      <c r="A39" s="199"/>
      <c r="B39" s="205"/>
      <c r="C39" s="197"/>
      <c r="D39" s="197"/>
      <c r="E39" s="165"/>
      <c r="F39" s="173"/>
      <c r="G39" s="173"/>
      <c r="H39" s="171"/>
      <c r="I39" s="19"/>
      <c r="J39" s="16"/>
      <c r="K39" s="17"/>
    </row>
    <row r="40" spans="1:11" s="290" customFormat="1" ht="11.25" customHeight="1">
      <c r="A40" s="198"/>
      <c r="B40" s="204"/>
      <c r="C40" s="196"/>
      <c r="D40" s="192"/>
      <c r="E40" s="164"/>
      <c r="F40" s="168"/>
      <c r="G40" s="168"/>
      <c r="H40" s="170"/>
      <c r="I40" s="19"/>
      <c r="J40" s="16"/>
      <c r="K40" s="17"/>
    </row>
    <row r="41" spans="1:11" s="290" customFormat="1" ht="11.25" customHeight="1">
      <c r="A41" s="199"/>
      <c r="B41" s="205"/>
      <c r="C41" s="197"/>
      <c r="D41" s="197"/>
      <c r="E41" s="165"/>
      <c r="F41" s="173"/>
      <c r="G41" s="173"/>
      <c r="H41" s="171"/>
      <c r="I41" s="19"/>
      <c r="J41" s="16"/>
      <c r="K41" s="17"/>
    </row>
    <row r="42" spans="1:11" s="290" customFormat="1" ht="11.25" customHeight="1">
      <c r="A42" s="198"/>
      <c r="B42" s="204"/>
      <c r="C42" s="196"/>
      <c r="D42" s="192"/>
      <c r="E42" s="164"/>
      <c r="F42" s="168"/>
      <c r="G42" s="168"/>
      <c r="H42" s="170"/>
      <c r="I42" s="19"/>
      <c r="J42" s="16"/>
      <c r="K42" s="17"/>
    </row>
    <row r="43" spans="1:11" s="290" customFormat="1" ht="11.25" customHeight="1">
      <c r="A43" s="199"/>
      <c r="B43" s="205"/>
      <c r="C43" s="197"/>
      <c r="D43" s="197"/>
      <c r="E43" s="165"/>
      <c r="F43" s="173"/>
      <c r="G43" s="173"/>
      <c r="H43" s="171"/>
      <c r="I43" s="19"/>
      <c r="J43" s="16"/>
      <c r="K43" s="17"/>
    </row>
    <row r="44" spans="1:11" s="290" customFormat="1" ht="11.25" customHeight="1">
      <c r="A44" s="198"/>
      <c r="B44" s="204"/>
      <c r="C44" s="190"/>
      <c r="D44" s="190"/>
      <c r="E44" s="164"/>
      <c r="F44" s="168"/>
      <c r="G44" s="168"/>
      <c r="H44" s="170"/>
      <c r="I44" s="19"/>
      <c r="J44" s="16"/>
      <c r="K44" s="17"/>
    </row>
    <row r="45" spans="1:11" s="290" customFormat="1" ht="11.25" customHeight="1">
      <c r="A45" s="199"/>
      <c r="B45" s="205"/>
      <c r="C45" s="191"/>
      <c r="D45" s="191"/>
      <c r="E45" s="165"/>
      <c r="F45" s="173"/>
      <c r="G45" s="173"/>
      <c r="H45" s="171"/>
      <c r="I45" s="19"/>
      <c r="J45" s="16"/>
      <c r="K45" s="17"/>
    </row>
    <row r="46" spans="1:11" s="290" customFormat="1" ht="11.25" customHeight="1">
      <c r="A46" s="198"/>
      <c r="B46" s="204"/>
      <c r="C46" s="190"/>
      <c r="D46" s="190"/>
      <c r="E46" s="164"/>
      <c r="F46" s="168"/>
      <c r="G46" s="168"/>
      <c r="H46" s="170"/>
      <c r="I46" s="19"/>
      <c r="J46" s="16"/>
      <c r="K46" s="17"/>
    </row>
    <row r="47" spans="1:11" s="290" customFormat="1" ht="11.25" customHeight="1">
      <c r="A47" s="199"/>
      <c r="B47" s="205"/>
      <c r="C47" s="191"/>
      <c r="D47" s="191"/>
      <c r="E47" s="165"/>
      <c r="F47" s="173"/>
      <c r="G47" s="173"/>
      <c r="H47" s="171"/>
      <c r="I47" s="19"/>
      <c r="J47" s="16"/>
      <c r="K47" s="17"/>
    </row>
    <row r="48" spans="1:11" s="290" customFormat="1" ht="11.25" customHeight="1">
      <c r="A48" s="198"/>
      <c r="B48" s="204"/>
      <c r="C48" s="190"/>
      <c r="D48" s="190"/>
      <c r="E48" s="164"/>
      <c r="F48" s="168"/>
      <c r="G48" s="168"/>
      <c r="H48" s="170"/>
      <c r="I48" s="19"/>
      <c r="J48" s="16"/>
      <c r="K48" s="17"/>
    </row>
    <row r="49" spans="1:11" s="290" customFormat="1" ht="11.25" customHeight="1">
      <c r="A49" s="199"/>
      <c r="B49" s="205"/>
      <c r="C49" s="191"/>
      <c r="D49" s="191"/>
      <c r="E49" s="165"/>
      <c r="F49" s="173"/>
      <c r="G49" s="173"/>
      <c r="H49" s="171"/>
      <c r="I49" s="19"/>
      <c r="J49" s="16"/>
      <c r="K49" s="17"/>
    </row>
    <row r="50" spans="1:11" s="290" customFormat="1" ht="11.25" customHeight="1">
      <c r="A50" s="198"/>
      <c r="B50" s="204"/>
      <c r="C50" s="190"/>
      <c r="D50" s="190"/>
      <c r="E50" s="164"/>
      <c r="F50" s="168"/>
      <c r="G50" s="168"/>
      <c r="H50" s="170"/>
      <c r="I50" s="19"/>
      <c r="J50" s="16"/>
      <c r="K50" s="17"/>
    </row>
    <row r="51" spans="1:11" s="290" customFormat="1" ht="11.25" customHeight="1">
      <c r="A51" s="199"/>
      <c r="B51" s="205"/>
      <c r="C51" s="191"/>
      <c r="D51" s="191"/>
      <c r="E51" s="165"/>
      <c r="F51" s="173"/>
      <c r="G51" s="173"/>
      <c r="H51" s="171"/>
      <c r="I51" s="19"/>
      <c r="J51" s="16"/>
      <c r="K51" s="17"/>
    </row>
    <row r="52" spans="1:11" s="290" customFormat="1" ht="11.25" customHeight="1">
      <c r="A52" s="198"/>
      <c r="B52" s="204"/>
      <c r="C52" s="190"/>
      <c r="D52" s="190"/>
      <c r="E52" s="164"/>
      <c r="F52" s="168"/>
      <c r="G52" s="168"/>
      <c r="H52" s="170"/>
      <c r="I52" s="19"/>
      <c r="J52" s="16"/>
      <c r="K52" s="17"/>
    </row>
    <row r="53" spans="1:11" s="290" customFormat="1" ht="11.25" customHeight="1">
      <c r="A53" s="199"/>
      <c r="B53" s="205"/>
      <c r="C53" s="191"/>
      <c r="D53" s="191"/>
      <c r="E53" s="165"/>
      <c r="F53" s="173"/>
      <c r="G53" s="173"/>
      <c r="H53" s="171"/>
      <c r="I53" s="19"/>
      <c r="J53" s="16"/>
      <c r="K53" s="17"/>
    </row>
    <row r="54" spans="1:11" s="290" customFormat="1" ht="11.25" customHeight="1">
      <c r="A54" s="198"/>
      <c r="B54" s="204"/>
      <c r="C54" s="190"/>
      <c r="D54" s="190"/>
      <c r="E54" s="164"/>
      <c r="F54" s="168"/>
      <c r="G54" s="168"/>
      <c r="H54" s="170"/>
      <c r="I54" s="19"/>
      <c r="J54" s="16"/>
      <c r="K54" s="17"/>
    </row>
    <row r="55" spans="1:11" s="290" customFormat="1" ht="11.25" customHeight="1">
      <c r="A55" s="199"/>
      <c r="B55" s="205"/>
      <c r="C55" s="191"/>
      <c r="D55" s="191"/>
      <c r="E55" s="165"/>
      <c r="F55" s="173"/>
      <c r="G55" s="173"/>
      <c r="H55" s="171"/>
      <c r="I55" s="19"/>
      <c r="J55" s="16"/>
      <c r="K55" s="17"/>
    </row>
    <row r="56" spans="1:11" s="290" customFormat="1" ht="11.25" customHeight="1">
      <c r="A56" s="198"/>
      <c r="B56" s="204"/>
      <c r="C56" s="190"/>
      <c r="D56" s="190"/>
      <c r="E56" s="164"/>
      <c r="F56" s="168"/>
      <c r="G56" s="168"/>
      <c r="H56" s="170"/>
      <c r="I56" s="19"/>
      <c r="J56" s="16"/>
      <c r="K56" s="17"/>
    </row>
    <row r="57" spans="1:11" s="290" customFormat="1" ht="11.25" customHeight="1">
      <c r="A57" s="199"/>
      <c r="B57" s="205"/>
      <c r="C57" s="191"/>
      <c r="D57" s="191"/>
      <c r="E57" s="165"/>
      <c r="F57" s="173"/>
      <c r="G57" s="173"/>
      <c r="H57" s="171"/>
      <c r="I57" s="19"/>
      <c r="J57" s="16"/>
      <c r="K57" s="17"/>
    </row>
    <row r="58" spans="1:11" s="263" customFormat="1" ht="11.25" customHeight="1">
      <c r="A58" s="198"/>
      <c r="B58" s="204"/>
      <c r="C58" s="190"/>
      <c r="D58" s="190"/>
      <c r="E58" s="164"/>
      <c r="F58" s="168"/>
      <c r="G58" s="168"/>
      <c r="H58" s="170"/>
      <c r="I58" s="19"/>
      <c r="J58" s="16"/>
      <c r="K58" s="17"/>
    </row>
    <row r="59" spans="1:11" s="263" customFormat="1" ht="11.25" customHeight="1">
      <c r="A59" s="199"/>
      <c r="B59" s="205"/>
      <c r="C59" s="191"/>
      <c r="D59" s="191"/>
      <c r="E59" s="165"/>
      <c r="F59" s="173"/>
      <c r="G59" s="173"/>
      <c r="H59" s="171"/>
      <c r="I59" s="19"/>
      <c r="J59" s="16"/>
      <c r="K59" s="17"/>
    </row>
    <row r="60" spans="1:11" s="263" customFormat="1" ht="11.25" customHeight="1">
      <c r="A60" s="198"/>
      <c r="B60" s="204"/>
      <c r="C60" s="190"/>
      <c r="D60" s="190"/>
      <c r="E60" s="164"/>
      <c r="F60" s="168"/>
      <c r="G60" s="168"/>
      <c r="H60" s="170"/>
      <c r="I60" s="19"/>
      <c r="J60" s="16"/>
      <c r="K60" s="17"/>
    </row>
    <row r="61" spans="1:11" s="263" customFormat="1" ht="11.25" customHeight="1">
      <c r="A61" s="199"/>
      <c r="B61" s="205"/>
      <c r="C61" s="191"/>
      <c r="D61" s="191"/>
      <c r="E61" s="165"/>
      <c r="F61" s="173"/>
      <c r="G61" s="173"/>
      <c r="H61" s="171"/>
      <c r="I61" s="19"/>
      <c r="J61" s="16"/>
      <c r="K61" s="17"/>
    </row>
    <row r="62" spans="1:11" s="263" customFormat="1" ht="11.25" customHeight="1">
      <c r="A62" s="198"/>
      <c r="B62" s="204"/>
      <c r="C62" s="190"/>
      <c r="D62" s="190"/>
      <c r="E62" s="164"/>
      <c r="F62" s="168"/>
      <c r="G62" s="168"/>
      <c r="H62" s="170"/>
      <c r="I62" s="19"/>
      <c r="J62" s="16"/>
      <c r="K62" s="17"/>
    </row>
    <row r="63" spans="1:11" s="263" customFormat="1" ht="11.25" customHeight="1">
      <c r="A63" s="199"/>
      <c r="B63" s="205"/>
      <c r="C63" s="191"/>
      <c r="D63" s="191"/>
      <c r="E63" s="165"/>
      <c r="F63" s="173"/>
      <c r="G63" s="173"/>
      <c r="H63" s="171"/>
      <c r="I63" s="19"/>
      <c r="J63" s="16"/>
      <c r="K63" s="17"/>
    </row>
    <row r="64" spans="1:11" s="263" customFormat="1" ht="11.25" customHeight="1">
      <c r="A64" s="198"/>
      <c r="B64" s="204"/>
      <c r="C64" s="190"/>
      <c r="D64" s="190"/>
      <c r="E64" s="164"/>
      <c r="F64" s="168"/>
      <c r="G64" s="168"/>
      <c r="H64" s="170"/>
      <c r="I64" s="19"/>
      <c r="J64" s="16"/>
      <c r="K64" s="17"/>
    </row>
    <row r="65" spans="1:13" s="263" customFormat="1" ht="11.25" customHeight="1">
      <c r="A65" s="199"/>
      <c r="B65" s="205"/>
      <c r="C65" s="191"/>
      <c r="D65" s="191"/>
      <c r="E65" s="165"/>
      <c r="F65" s="173"/>
      <c r="G65" s="173"/>
      <c r="H65" s="171"/>
      <c r="I65" s="19"/>
      <c r="J65" s="16"/>
      <c r="K65" s="17"/>
    </row>
    <row r="66" spans="1:13" s="263" customFormat="1" ht="11.25" customHeight="1">
      <c r="A66" s="198"/>
      <c r="B66" s="204"/>
      <c r="C66" s="190"/>
      <c r="D66" s="190"/>
      <c r="E66" s="164"/>
      <c r="F66" s="168"/>
      <c r="G66" s="168"/>
      <c r="H66" s="170"/>
      <c r="I66" s="19"/>
      <c r="J66" s="16"/>
      <c r="K66" s="17"/>
    </row>
    <row r="67" spans="1:13" s="263" customFormat="1" ht="11.25" customHeight="1">
      <c r="A67" s="199"/>
      <c r="B67" s="205"/>
      <c r="C67" s="191"/>
      <c r="D67" s="191"/>
      <c r="E67" s="165"/>
      <c r="F67" s="173"/>
      <c r="G67" s="173"/>
      <c r="H67" s="171"/>
      <c r="I67" s="19"/>
      <c r="J67" s="16"/>
      <c r="K67" s="17"/>
    </row>
    <row r="68" spans="1:13" s="263" customFormat="1" ht="11.25" customHeight="1">
      <c r="A68" s="198"/>
      <c r="B68" s="204"/>
      <c r="C68" s="190"/>
      <c r="D68" s="190"/>
      <c r="E68" s="164"/>
      <c r="F68" s="168"/>
      <c r="G68" s="168"/>
      <c r="H68" s="170"/>
      <c r="I68" s="19"/>
      <c r="J68" s="16"/>
      <c r="K68" s="17"/>
    </row>
    <row r="69" spans="1:13" s="263" customFormat="1" ht="11.25" customHeight="1">
      <c r="A69" s="199"/>
      <c r="B69" s="205"/>
      <c r="C69" s="191"/>
      <c r="D69" s="191"/>
      <c r="E69" s="165"/>
      <c r="F69" s="173"/>
      <c r="G69" s="173"/>
      <c r="H69" s="171"/>
      <c r="I69" s="19"/>
      <c r="J69" s="16"/>
      <c r="K69" s="17"/>
    </row>
    <row r="70" spans="1:13" s="263" customFormat="1" ht="11.25" customHeight="1">
      <c r="A70" s="198"/>
      <c r="B70" s="204"/>
      <c r="C70" s="190"/>
      <c r="D70" s="190"/>
      <c r="E70" s="164"/>
      <c r="F70" s="168"/>
      <c r="G70" s="168"/>
      <c r="H70" s="170"/>
      <c r="I70" s="19"/>
      <c r="J70" s="16"/>
      <c r="K70" s="17"/>
    </row>
    <row r="71" spans="1:13" s="263" customFormat="1" ht="11.25" customHeight="1">
      <c r="A71" s="199"/>
      <c r="B71" s="205"/>
      <c r="C71" s="191"/>
      <c r="D71" s="191"/>
      <c r="E71" s="165"/>
      <c r="F71" s="173"/>
      <c r="G71" s="173"/>
      <c r="H71" s="171"/>
      <c r="I71" s="19"/>
      <c r="J71" s="16"/>
      <c r="K71" s="17"/>
    </row>
    <row r="72" spans="1:13" s="263" customFormat="1" ht="11.25" customHeight="1">
      <c r="A72" s="198"/>
      <c r="B72" s="204"/>
      <c r="C72" s="190"/>
      <c r="D72" s="190"/>
      <c r="E72" s="164"/>
      <c r="F72" s="168"/>
      <c r="G72" s="168"/>
      <c r="H72" s="170"/>
      <c r="I72" s="19"/>
      <c r="J72" s="16"/>
      <c r="K72" s="17"/>
    </row>
    <row r="73" spans="1:13" s="263" customFormat="1" ht="11.25" customHeight="1">
      <c r="A73" s="199"/>
      <c r="B73" s="205"/>
      <c r="C73" s="191"/>
      <c r="D73" s="191"/>
      <c r="E73" s="165"/>
      <c r="F73" s="173"/>
      <c r="G73" s="173"/>
      <c r="H73" s="171"/>
      <c r="I73" s="19"/>
      <c r="J73" s="16"/>
      <c r="K73" s="17"/>
    </row>
    <row r="74" spans="1:13" s="263" customFormat="1" ht="11.25" customHeight="1">
      <c r="A74" s="192"/>
      <c r="B74" s="204" t="s">
        <v>351</v>
      </c>
      <c r="C74" s="192"/>
      <c r="D74" s="192"/>
      <c r="E74" s="164"/>
      <c r="F74" s="168"/>
      <c r="G74" s="206">
        <f>SUM(G6,G8)</f>
        <v>0</v>
      </c>
      <c r="H74" s="170"/>
      <c r="I74" s="136"/>
      <c r="J74" s="16"/>
      <c r="K74" s="20"/>
    </row>
    <row r="75" spans="1:13" s="263" customFormat="1" ht="11.25" customHeight="1">
      <c r="A75" s="193"/>
      <c r="B75" s="205"/>
      <c r="C75" s="193"/>
      <c r="D75" s="193"/>
      <c r="E75" s="165"/>
      <c r="F75" s="173"/>
      <c r="G75" s="303"/>
      <c r="H75" s="171"/>
      <c r="I75" s="21"/>
      <c r="J75" s="172"/>
      <c r="K75" s="169"/>
      <c r="M75" s="330"/>
    </row>
    <row r="76" spans="1:13" s="290" customFormat="1" ht="23.15" customHeight="1">
      <c r="A76" s="203"/>
      <c r="B76" s="331"/>
      <c r="C76" s="331"/>
      <c r="D76" s="331"/>
      <c r="E76" s="331"/>
      <c r="F76" s="332"/>
      <c r="G76" s="332"/>
      <c r="H76" s="332"/>
      <c r="I76" s="19"/>
      <c r="J76" s="19"/>
      <c r="K76" s="143"/>
    </row>
    <row r="77" spans="1:13" s="290" customFormat="1" ht="23.15" customHeight="1">
      <c r="A77" s="10" t="s">
        <v>18</v>
      </c>
      <c r="B77" s="10" t="s">
        <v>24</v>
      </c>
      <c r="C77" s="10" t="s">
        <v>25</v>
      </c>
      <c r="D77" s="11" t="s">
        <v>26</v>
      </c>
      <c r="E77" s="10" t="s">
        <v>23</v>
      </c>
      <c r="F77" s="12" t="s">
        <v>20</v>
      </c>
      <c r="G77" s="12" t="s">
        <v>27</v>
      </c>
      <c r="H77" s="11" t="s">
        <v>28</v>
      </c>
      <c r="I77" s="13"/>
      <c r="J77" s="10" t="s">
        <v>173</v>
      </c>
      <c r="K77" s="12" t="s">
        <v>174</v>
      </c>
    </row>
    <row r="78" spans="1:13" s="290" customFormat="1" ht="11.25" customHeight="1">
      <c r="A78" s="192">
        <v>2</v>
      </c>
      <c r="B78" s="196" t="s">
        <v>346</v>
      </c>
      <c r="C78" s="208"/>
      <c r="D78" s="192"/>
      <c r="E78" s="167"/>
      <c r="F78" s="168"/>
      <c r="G78" s="168"/>
      <c r="H78" s="170"/>
      <c r="I78" s="19"/>
      <c r="J78" s="16"/>
      <c r="K78" s="17"/>
    </row>
    <row r="79" spans="1:13" s="290" customFormat="1" ht="11.25" customHeight="1">
      <c r="A79" s="193"/>
      <c r="B79" s="197"/>
      <c r="C79" s="209"/>
      <c r="D79" s="197"/>
      <c r="E79" s="172"/>
      <c r="F79" s="173"/>
      <c r="G79" s="173"/>
      <c r="H79" s="171"/>
      <c r="I79" s="19"/>
      <c r="J79" s="16"/>
      <c r="K79" s="17"/>
    </row>
    <row r="80" spans="1:13" s="290" customFormat="1" ht="11.25" customHeight="1">
      <c r="A80" s="198"/>
      <c r="B80" s="204"/>
      <c r="C80" s="196"/>
      <c r="D80" s="192"/>
      <c r="E80" s="164"/>
      <c r="F80" s="168"/>
      <c r="G80" s="168"/>
      <c r="H80" s="170"/>
      <c r="I80" s="19"/>
      <c r="J80" s="16"/>
      <c r="K80" s="17"/>
    </row>
    <row r="81" spans="1:11" s="290" customFormat="1" ht="11.25" customHeight="1">
      <c r="A81" s="199"/>
      <c r="B81" s="205"/>
      <c r="C81" s="197"/>
      <c r="D81" s="197"/>
      <c r="E81" s="165"/>
      <c r="F81" s="173"/>
      <c r="G81" s="173"/>
      <c r="H81" s="171"/>
      <c r="I81" s="19"/>
      <c r="J81" s="16"/>
      <c r="K81" s="17"/>
    </row>
    <row r="82" spans="1:11" s="290" customFormat="1" ht="11.25" customHeight="1">
      <c r="A82" s="216" t="s">
        <v>354</v>
      </c>
      <c r="B82" s="196" t="s">
        <v>346</v>
      </c>
      <c r="C82" s="208"/>
      <c r="D82" s="190" t="s">
        <v>144</v>
      </c>
      <c r="E82" s="196">
        <v>1</v>
      </c>
      <c r="F82" s="202"/>
      <c r="G82" s="202"/>
      <c r="H82" s="170"/>
      <c r="I82" s="19"/>
      <c r="J82" s="16"/>
      <c r="K82" s="17"/>
    </row>
    <row r="83" spans="1:11" s="290" customFormat="1" ht="11.25" customHeight="1">
      <c r="A83" s="193">
        <v>1</v>
      </c>
      <c r="B83" s="197"/>
      <c r="C83" s="209"/>
      <c r="D83" s="303"/>
      <c r="E83" s="303"/>
      <c r="F83" s="303"/>
      <c r="G83" s="303"/>
      <c r="H83" s="171"/>
      <c r="I83" s="19"/>
      <c r="J83" s="16"/>
      <c r="K83" s="17"/>
    </row>
    <row r="84" spans="1:11" s="290" customFormat="1" ht="11.25" customHeight="1">
      <c r="A84" s="216"/>
      <c r="B84" s="196"/>
      <c r="C84" s="208"/>
      <c r="D84" s="190"/>
      <c r="E84" s="164"/>
      <c r="F84" s="168"/>
      <c r="G84" s="168"/>
      <c r="H84" s="170"/>
      <c r="I84" s="19"/>
      <c r="J84" s="16"/>
      <c r="K84" s="17"/>
    </row>
    <row r="85" spans="1:11" s="290" customFormat="1" ht="11.25" customHeight="1">
      <c r="A85" s="193"/>
      <c r="B85" s="197"/>
      <c r="C85" s="209"/>
      <c r="D85" s="191"/>
      <c r="E85" s="165"/>
      <c r="F85" s="173"/>
      <c r="G85" s="173"/>
      <c r="H85" s="171"/>
      <c r="I85" s="19"/>
      <c r="J85" s="16"/>
      <c r="K85" s="17"/>
    </row>
    <row r="86" spans="1:11" s="290" customFormat="1" ht="11.25" customHeight="1">
      <c r="A86" s="198"/>
      <c r="B86" s="196"/>
      <c r="C86" s="208"/>
      <c r="D86" s="190"/>
      <c r="E86" s="164"/>
      <c r="F86" s="168"/>
      <c r="G86" s="168"/>
      <c r="H86" s="170"/>
      <c r="I86" s="19"/>
      <c r="J86" s="16"/>
      <c r="K86" s="17"/>
    </row>
    <row r="87" spans="1:11" s="290" customFormat="1" ht="11.25" customHeight="1">
      <c r="A87" s="199"/>
      <c r="B87" s="197"/>
      <c r="C87" s="209"/>
      <c r="D87" s="191"/>
      <c r="E87" s="165"/>
      <c r="F87" s="173"/>
      <c r="G87" s="173"/>
      <c r="H87" s="171"/>
      <c r="I87" s="19"/>
      <c r="J87" s="16"/>
      <c r="K87" s="17"/>
    </row>
    <row r="88" spans="1:11" s="290" customFormat="1" ht="11.25" customHeight="1">
      <c r="A88" s="198"/>
      <c r="B88" s="196"/>
      <c r="C88" s="225"/>
      <c r="D88" s="190"/>
      <c r="E88" s="164"/>
      <c r="F88" s="168"/>
      <c r="G88" s="168"/>
      <c r="H88" s="170"/>
      <c r="I88" s="19"/>
      <c r="J88" s="16"/>
      <c r="K88" s="17"/>
    </row>
    <row r="89" spans="1:11" s="290" customFormat="1" ht="11.25" customHeight="1">
      <c r="A89" s="199"/>
      <c r="B89" s="197"/>
      <c r="C89" s="220"/>
      <c r="D89" s="191"/>
      <c r="E89" s="165"/>
      <c r="F89" s="173"/>
      <c r="G89" s="173"/>
      <c r="H89" s="171"/>
      <c r="I89" s="19"/>
      <c r="J89" s="16"/>
      <c r="K89" s="17"/>
    </row>
    <row r="90" spans="1:11" s="290" customFormat="1" ht="11.25" customHeight="1">
      <c r="A90" s="198"/>
      <c r="B90" s="196"/>
      <c r="C90" s="208"/>
      <c r="D90" s="190"/>
      <c r="E90" s="164"/>
      <c r="F90" s="168"/>
      <c r="G90" s="168"/>
      <c r="H90" s="170"/>
      <c r="I90" s="19"/>
      <c r="J90" s="16"/>
      <c r="K90" s="17"/>
    </row>
    <row r="91" spans="1:11" s="290" customFormat="1" ht="11.25" customHeight="1">
      <c r="A91" s="199"/>
      <c r="B91" s="197"/>
      <c r="C91" s="209"/>
      <c r="D91" s="191"/>
      <c r="E91" s="165"/>
      <c r="F91" s="173"/>
      <c r="G91" s="173"/>
      <c r="H91" s="171"/>
      <c r="I91" s="19"/>
      <c r="J91" s="16"/>
      <c r="K91" s="17"/>
    </row>
    <row r="92" spans="1:11" s="290" customFormat="1" ht="11.25" customHeight="1">
      <c r="A92" s="198"/>
      <c r="B92" s="204"/>
      <c r="C92" s="208"/>
      <c r="D92" s="190"/>
      <c r="E92" s="164"/>
      <c r="F92" s="168"/>
      <c r="G92" s="168"/>
      <c r="H92" s="170"/>
      <c r="I92" s="19"/>
      <c r="J92" s="16"/>
      <c r="K92" s="17"/>
    </row>
    <row r="93" spans="1:11" s="290" customFormat="1" ht="11.25" customHeight="1">
      <c r="A93" s="199"/>
      <c r="B93" s="205"/>
      <c r="C93" s="209"/>
      <c r="D93" s="191"/>
      <c r="E93" s="165"/>
      <c r="F93" s="173"/>
      <c r="G93" s="173"/>
      <c r="H93" s="171"/>
      <c r="I93" s="19"/>
      <c r="J93" s="16"/>
      <c r="K93" s="17"/>
    </row>
    <row r="94" spans="1:11" s="290" customFormat="1" ht="11.25" customHeight="1">
      <c r="A94" s="198"/>
      <c r="B94" s="204"/>
      <c r="C94" s="219"/>
      <c r="D94" s="192"/>
      <c r="E94" s="164"/>
      <c r="F94" s="168"/>
      <c r="G94" s="168"/>
      <c r="H94" s="170"/>
      <c r="I94" s="19"/>
      <c r="J94" s="16"/>
      <c r="K94" s="17"/>
    </row>
    <row r="95" spans="1:11" s="290" customFormat="1" ht="11.25" customHeight="1">
      <c r="A95" s="199"/>
      <c r="B95" s="205"/>
      <c r="C95" s="221"/>
      <c r="D95" s="197"/>
      <c r="E95" s="165"/>
      <c r="F95" s="173"/>
      <c r="G95" s="173"/>
      <c r="H95" s="171"/>
      <c r="I95" s="19"/>
      <c r="J95" s="16"/>
      <c r="K95" s="17"/>
    </row>
    <row r="96" spans="1:11" s="290" customFormat="1" ht="11.25" customHeight="1">
      <c r="A96" s="198"/>
      <c r="B96" s="204"/>
      <c r="C96" s="196"/>
      <c r="D96" s="192"/>
      <c r="E96" s="164"/>
      <c r="F96" s="168"/>
      <c r="G96" s="168"/>
      <c r="H96" s="170"/>
      <c r="I96" s="19"/>
      <c r="J96" s="16"/>
      <c r="K96" s="17"/>
    </row>
    <row r="97" spans="1:11" s="290" customFormat="1" ht="11.25" customHeight="1">
      <c r="A97" s="199"/>
      <c r="B97" s="205"/>
      <c r="C97" s="197"/>
      <c r="D97" s="197"/>
      <c r="E97" s="165"/>
      <c r="F97" s="173"/>
      <c r="G97" s="173"/>
      <c r="H97" s="171"/>
      <c r="I97" s="19"/>
      <c r="J97" s="16"/>
      <c r="K97" s="17"/>
    </row>
    <row r="98" spans="1:11" s="290" customFormat="1" ht="11.25" customHeight="1">
      <c r="A98" s="198"/>
      <c r="B98" s="204"/>
      <c r="C98" s="196"/>
      <c r="D98" s="192"/>
      <c r="E98" s="164"/>
      <c r="F98" s="168"/>
      <c r="G98" s="168"/>
      <c r="H98" s="170"/>
      <c r="I98" s="19"/>
      <c r="J98" s="16"/>
      <c r="K98" s="17"/>
    </row>
    <row r="99" spans="1:11" s="290" customFormat="1" ht="11.25" customHeight="1">
      <c r="A99" s="199"/>
      <c r="B99" s="205"/>
      <c r="C99" s="197"/>
      <c r="D99" s="197"/>
      <c r="E99" s="165"/>
      <c r="F99" s="173"/>
      <c r="G99" s="173"/>
      <c r="H99" s="171"/>
      <c r="I99" s="19"/>
      <c r="J99" s="16"/>
      <c r="K99" s="17"/>
    </row>
    <row r="100" spans="1:11" s="290" customFormat="1" ht="11.25" customHeight="1">
      <c r="A100" s="198"/>
      <c r="B100" s="204"/>
      <c r="C100" s="196"/>
      <c r="D100" s="192"/>
      <c r="E100" s="164"/>
      <c r="F100" s="168"/>
      <c r="G100" s="168"/>
      <c r="H100" s="170"/>
      <c r="I100" s="19"/>
      <c r="J100" s="16"/>
      <c r="K100" s="17"/>
    </row>
    <row r="101" spans="1:11" s="290" customFormat="1" ht="11.25" customHeight="1">
      <c r="A101" s="199"/>
      <c r="B101" s="205"/>
      <c r="C101" s="197"/>
      <c r="D101" s="197"/>
      <c r="E101" s="165"/>
      <c r="F101" s="173"/>
      <c r="G101" s="173"/>
      <c r="H101" s="171"/>
      <c r="I101" s="19"/>
      <c r="J101" s="16"/>
      <c r="K101" s="17"/>
    </row>
    <row r="102" spans="1:11" s="290" customFormat="1" ht="11.25" customHeight="1">
      <c r="A102" s="198"/>
      <c r="B102" s="204"/>
      <c r="C102" s="219"/>
      <c r="D102" s="192"/>
      <c r="E102" s="164"/>
      <c r="F102" s="168"/>
      <c r="G102" s="168"/>
      <c r="H102" s="170"/>
      <c r="I102" s="19"/>
      <c r="J102" s="16"/>
      <c r="K102" s="17"/>
    </row>
    <row r="103" spans="1:11" s="290" customFormat="1" ht="11.25" customHeight="1">
      <c r="A103" s="199"/>
      <c r="B103" s="205"/>
      <c r="C103" s="221"/>
      <c r="D103" s="197"/>
      <c r="E103" s="165"/>
      <c r="F103" s="173"/>
      <c r="G103" s="173"/>
      <c r="H103" s="171"/>
      <c r="I103" s="19"/>
      <c r="J103" s="16"/>
      <c r="K103" s="17"/>
    </row>
    <row r="104" spans="1:11" s="290" customFormat="1" ht="11.25" customHeight="1">
      <c r="A104" s="198"/>
      <c r="B104" s="196"/>
      <c r="C104" s="196"/>
      <c r="D104" s="190"/>
      <c r="E104" s="164"/>
      <c r="F104" s="168"/>
      <c r="G104" s="168"/>
      <c r="H104" s="170"/>
      <c r="I104" s="19"/>
      <c r="J104" s="16"/>
      <c r="K104" s="17"/>
    </row>
    <row r="105" spans="1:11" s="290" customFormat="1" ht="11.25" customHeight="1">
      <c r="A105" s="199"/>
      <c r="B105" s="197"/>
      <c r="C105" s="197"/>
      <c r="D105" s="191"/>
      <c r="E105" s="165"/>
      <c r="F105" s="173"/>
      <c r="G105" s="173"/>
      <c r="H105" s="171"/>
      <c r="I105" s="19"/>
      <c r="J105" s="16"/>
      <c r="K105" s="17"/>
    </row>
    <row r="106" spans="1:11" s="263" customFormat="1" ht="11.25" customHeight="1">
      <c r="A106" s="198"/>
      <c r="B106" s="196"/>
      <c r="C106" s="208"/>
      <c r="D106" s="190"/>
      <c r="E106" s="164"/>
      <c r="F106" s="168"/>
      <c r="G106" s="168"/>
      <c r="H106" s="170"/>
      <c r="I106" s="19"/>
      <c r="J106" s="16"/>
      <c r="K106" s="17"/>
    </row>
    <row r="107" spans="1:11" s="263" customFormat="1" ht="11.25" customHeight="1">
      <c r="A107" s="199"/>
      <c r="B107" s="197"/>
      <c r="C107" s="209"/>
      <c r="D107" s="191"/>
      <c r="E107" s="165"/>
      <c r="F107" s="173"/>
      <c r="G107" s="173"/>
      <c r="H107" s="171"/>
      <c r="I107" s="19"/>
      <c r="J107" s="16"/>
      <c r="K107" s="17"/>
    </row>
    <row r="108" spans="1:11" s="263" customFormat="1" ht="11.25" customHeight="1">
      <c r="A108" s="198"/>
      <c r="B108" s="196"/>
      <c r="C108" s="208"/>
      <c r="D108" s="190"/>
      <c r="E108" s="164"/>
      <c r="F108" s="168"/>
      <c r="G108" s="168"/>
      <c r="H108" s="170"/>
      <c r="I108" s="19"/>
      <c r="J108" s="16"/>
      <c r="K108" s="17"/>
    </row>
    <row r="109" spans="1:11" s="263" customFormat="1" ht="11.25" customHeight="1">
      <c r="A109" s="199"/>
      <c r="B109" s="197"/>
      <c r="C109" s="209"/>
      <c r="D109" s="191"/>
      <c r="E109" s="165"/>
      <c r="F109" s="173"/>
      <c r="G109" s="173"/>
      <c r="H109" s="171"/>
      <c r="I109" s="19"/>
      <c r="J109" s="16"/>
      <c r="K109" s="17"/>
    </row>
    <row r="110" spans="1:11" s="290" customFormat="1" ht="11.25" customHeight="1">
      <c r="A110" s="198"/>
      <c r="B110" s="196"/>
      <c r="C110" s="225"/>
      <c r="D110" s="190"/>
      <c r="E110" s="164"/>
      <c r="F110" s="168"/>
      <c r="G110" s="168"/>
      <c r="H110" s="170"/>
      <c r="I110" s="19"/>
      <c r="J110" s="16"/>
      <c r="K110" s="17"/>
    </row>
    <row r="111" spans="1:11" s="290" customFormat="1" ht="11.25" customHeight="1">
      <c r="A111" s="199"/>
      <c r="B111" s="197"/>
      <c r="C111" s="220"/>
      <c r="D111" s="191"/>
      <c r="E111" s="165"/>
      <c r="F111" s="173"/>
      <c r="G111" s="173"/>
      <c r="H111" s="171"/>
      <c r="I111" s="19"/>
      <c r="J111" s="16"/>
      <c r="K111" s="17"/>
    </row>
    <row r="112" spans="1:11" s="290" customFormat="1" ht="11.25" customHeight="1">
      <c r="A112" s="198"/>
      <c r="B112" s="204"/>
      <c r="C112" s="219"/>
      <c r="D112" s="192"/>
      <c r="E112" s="164"/>
      <c r="F112" s="168"/>
      <c r="G112" s="168"/>
      <c r="H112" s="170"/>
      <c r="I112" s="19"/>
      <c r="J112" s="16"/>
      <c r="K112" s="17"/>
    </row>
    <row r="113" spans="1:11" s="290" customFormat="1" ht="11.25" customHeight="1">
      <c r="A113" s="199"/>
      <c r="B113" s="205"/>
      <c r="C113" s="221"/>
      <c r="D113" s="197"/>
      <c r="E113" s="165"/>
      <c r="F113" s="173"/>
      <c r="G113" s="173"/>
      <c r="H113" s="171"/>
      <c r="I113" s="19"/>
      <c r="J113" s="16"/>
      <c r="K113" s="17"/>
    </row>
    <row r="114" spans="1:11" s="290" customFormat="1" ht="11.25" customHeight="1">
      <c r="A114" s="198"/>
      <c r="B114" s="204"/>
      <c r="C114" s="196"/>
      <c r="D114" s="192"/>
      <c r="E114" s="164"/>
      <c r="F114" s="168"/>
      <c r="G114" s="168"/>
      <c r="H114" s="170"/>
      <c r="I114" s="19"/>
      <c r="J114" s="16"/>
      <c r="K114" s="17"/>
    </row>
    <row r="115" spans="1:11" s="290" customFormat="1" ht="11.25" customHeight="1">
      <c r="A115" s="199"/>
      <c r="B115" s="205"/>
      <c r="C115" s="197"/>
      <c r="D115" s="197"/>
      <c r="E115" s="165"/>
      <c r="F115" s="173"/>
      <c r="G115" s="173"/>
      <c r="H115" s="171"/>
      <c r="I115" s="19"/>
      <c r="J115" s="16"/>
      <c r="K115" s="17"/>
    </row>
    <row r="116" spans="1:11" s="290" customFormat="1" ht="11.25" customHeight="1">
      <c r="A116" s="198"/>
      <c r="B116" s="204"/>
      <c r="C116" s="196"/>
      <c r="D116" s="192"/>
      <c r="E116" s="164"/>
      <c r="F116" s="168"/>
      <c r="G116" s="168"/>
      <c r="H116" s="170"/>
      <c r="I116" s="19"/>
      <c r="J116" s="16"/>
      <c r="K116" s="17"/>
    </row>
    <row r="117" spans="1:11" s="290" customFormat="1" ht="11.25" customHeight="1">
      <c r="A117" s="199"/>
      <c r="B117" s="205"/>
      <c r="C117" s="197"/>
      <c r="D117" s="197"/>
      <c r="E117" s="165"/>
      <c r="F117" s="173"/>
      <c r="G117" s="173"/>
      <c r="H117" s="171"/>
      <c r="I117" s="19"/>
      <c r="J117" s="16"/>
      <c r="K117" s="17"/>
    </row>
    <row r="118" spans="1:11" s="290" customFormat="1" ht="11.25" customHeight="1">
      <c r="A118" s="198"/>
      <c r="B118" s="204"/>
      <c r="C118" s="196"/>
      <c r="D118" s="192"/>
      <c r="E118" s="164"/>
      <c r="F118" s="168"/>
      <c r="G118" s="168"/>
      <c r="H118" s="170"/>
      <c r="I118" s="19"/>
      <c r="J118" s="16"/>
      <c r="K118" s="17"/>
    </row>
    <row r="119" spans="1:11" s="290" customFormat="1" ht="11.25" customHeight="1">
      <c r="A119" s="199"/>
      <c r="B119" s="205"/>
      <c r="C119" s="197"/>
      <c r="D119" s="197"/>
      <c r="E119" s="165"/>
      <c r="F119" s="173"/>
      <c r="G119" s="173"/>
      <c r="H119" s="171"/>
      <c r="I119" s="19"/>
      <c r="J119" s="16"/>
      <c r="K119" s="17"/>
    </row>
    <row r="120" spans="1:11" s="290" customFormat="1" ht="11.25" customHeight="1">
      <c r="A120" s="198"/>
      <c r="B120" s="204"/>
      <c r="C120" s="190"/>
      <c r="D120" s="190"/>
      <c r="E120" s="164"/>
      <c r="F120" s="168"/>
      <c r="G120" s="168"/>
      <c r="H120" s="170"/>
      <c r="I120" s="19"/>
      <c r="J120" s="16"/>
      <c r="K120" s="17"/>
    </row>
    <row r="121" spans="1:11" s="290" customFormat="1" ht="11.25" customHeight="1">
      <c r="A121" s="199"/>
      <c r="B121" s="205"/>
      <c r="C121" s="191"/>
      <c r="D121" s="191"/>
      <c r="E121" s="165"/>
      <c r="F121" s="173"/>
      <c r="G121" s="173"/>
      <c r="H121" s="171"/>
      <c r="I121" s="19"/>
      <c r="J121" s="16"/>
      <c r="K121" s="17"/>
    </row>
    <row r="122" spans="1:11" s="290" customFormat="1" ht="11.25" customHeight="1">
      <c r="A122" s="198"/>
      <c r="B122" s="204"/>
      <c r="C122" s="190"/>
      <c r="D122" s="190"/>
      <c r="E122" s="164"/>
      <c r="F122" s="168"/>
      <c r="G122" s="168"/>
      <c r="H122" s="170"/>
      <c r="I122" s="19"/>
      <c r="J122" s="16"/>
      <c r="K122" s="17"/>
    </row>
    <row r="123" spans="1:11" s="290" customFormat="1" ht="11.25" customHeight="1">
      <c r="A123" s="199"/>
      <c r="B123" s="205"/>
      <c r="C123" s="191"/>
      <c r="D123" s="191"/>
      <c r="E123" s="165"/>
      <c r="F123" s="173"/>
      <c r="G123" s="173"/>
      <c r="H123" s="171"/>
      <c r="I123" s="19"/>
      <c r="J123" s="16"/>
      <c r="K123" s="17"/>
    </row>
    <row r="124" spans="1:11" s="290" customFormat="1" ht="11.25" customHeight="1">
      <c r="A124" s="198"/>
      <c r="B124" s="204"/>
      <c r="C124" s="190"/>
      <c r="D124" s="190"/>
      <c r="E124" s="164"/>
      <c r="F124" s="168"/>
      <c r="G124" s="168"/>
      <c r="H124" s="170"/>
      <c r="I124" s="19"/>
      <c r="J124" s="16"/>
      <c r="K124" s="17"/>
    </row>
    <row r="125" spans="1:11" s="290" customFormat="1" ht="11.25" customHeight="1">
      <c r="A125" s="199"/>
      <c r="B125" s="205"/>
      <c r="C125" s="191"/>
      <c r="D125" s="191"/>
      <c r="E125" s="165"/>
      <c r="F125" s="173"/>
      <c r="G125" s="173"/>
      <c r="H125" s="171"/>
      <c r="I125" s="19"/>
      <c r="J125" s="16"/>
      <c r="K125" s="17"/>
    </row>
    <row r="126" spans="1:11" s="290" customFormat="1" ht="11.25" customHeight="1">
      <c r="A126" s="198"/>
      <c r="B126" s="204"/>
      <c r="C126" s="190"/>
      <c r="D126" s="190"/>
      <c r="E126" s="164"/>
      <c r="F126" s="168"/>
      <c r="G126" s="168"/>
      <c r="H126" s="170"/>
      <c r="I126" s="19"/>
      <c r="J126" s="16"/>
      <c r="K126" s="17"/>
    </row>
    <row r="127" spans="1:11" s="290" customFormat="1" ht="11.25" customHeight="1">
      <c r="A127" s="199"/>
      <c r="B127" s="205"/>
      <c r="C127" s="191"/>
      <c r="D127" s="191"/>
      <c r="E127" s="165"/>
      <c r="F127" s="173"/>
      <c r="G127" s="173"/>
      <c r="H127" s="171"/>
      <c r="I127" s="19"/>
      <c r="J127" s="16"/>
      <c r="K127" s="17"/>
    </row>
    <row r="128" spans="1:11" s="290" customFormat="1" ht="11.25" customHeight="1">
      <c r="A128" s="198"/>
      <c r="B128" s="204"/>
      <c r="C128" s="190"/>
      <c r="D128" s="190"/>
      <c r="E128" s="164"/>
      <c r="F128" s="168"/>
      <c r="G128" s="168"/>
      <c r="H128" s="170"/>
      <c r="I128" s="19"/>
      <c r="J128" s="16"/>
      <c r="K128" s="17"/>
    </row>
    <row r="129" spans="1:11" s="290" customFormat="1" ht="11.25" customHeight="1">
      <c r="A129" s="199"/>
      <c r="B129" s="205"/>
      <c r="C129" s="191"/>
      <c r="D129" s="191"/>
      <c r="E129" s="165"/>
      <c r="F129" s="173"/>
      <c r="G129" s="173"/>
      <c r="H129" s="171"/>
      <c r="I129" s="19"/>
      <c r="J129" s="16"/>
      <c r="K129" s="17"/>
    </row>
    <row r="130" spans="1:11" s="290" customFormat="1" ht="11.25" customHeight="1">
      <c r="A130" s="198"/>
      <c r="B130" s="204"/>
      <c r="C130" s="190"/>
      <c r="D130" s="190"/>
      <c r="E130" s="164"/>
      <c r="F130" s="168"/>
      <c r="G130" s="168"/>
      <c r="H130" s="170"/>
      <c r="I130" s="19"/>
      <c r="J130" s="16"/>
      <c r="K130" s="17"/>
    </row>
    <row r="131" spans="1:11" s="290" customFormat="1" ht="11.25" customHeight="1">
      <c r="A131" s="199"/>
      <c r="B131" s="205"/>
      <c r="C131" s="191"/>
      <c r="D131" s="191"/>
      <c r="E131" s="165"/>
      <c r="F131" s="173"/>
      <c r="G131" s="173"/>
      <c r="H131" s="171"/>
      <c r="I131" s="19"/>
      <c r="J131" s="16"/>
      <c r="K131" s="17"/>
    </row>
    <row r="132" spans="1:11" s="290" customFormat="1" ht="11.25" customHeight="1">
      <c r="A132" s="198"/>
      <c r="B132" s="204"/>
      <c r="C132" s="190"/>
      <c r="D132" s="190"/>
      <c r="E132" s="164"/>
      <c r="F132" s="168"/>
      <c r="G132" s="168"/>
      <c r="H132" s="170"/>
      <c r="I132" s="19"/>
      <c r="J132" s="16"/>
      <c r="K132" s="17"/>
    </row>
    <row r="133" spans="1:11" s="290" customFormat="1" ht="11.25" customHeight="1">
      <c r="A133" s="199"/>
      <c r="B133" s="205"/>
      <c r="C133" s="191"/>
      <c r="D133" s="191"/>
      <c r="E133" s="165"/>
      <c r="F133" s="173"/>
      <c r="G133" s="173"/>
      <c r="H133" s="171"/>
      <c r="I133" s="19"/>
      <c r="J133" s="16"/>
      <c r="K133" s="17"/>
    </row>
    <row r="134" spans="1:11" s="263" customFormat="1" ht="11.25" customHeight="1">
      <c r="A134" s="198"/>
      <c r="B134" s="204"/>
      <c r="C134" s="190"/>
      <c r="D134" s="190"/>
      <c r="E134" s="164"/>
      <c r="F134" s="168"/>
      <c r="G134" s="168"/>
      <c r="H134" s="170"/>
      <c r="I134" s="19"/>
      <c r="J134" s="16"/>
      <c r="K134" s="17"/>
    </row>
    <row r="135" spans="1:11" s="263" customFormat="1" ht="11.25" customHeight="1">
      <c r="A135" s="199"/>
      <c r="B135" s="205"/>
      <c r="C135" s="191"/>
      <c r="D135" s="191"/>
      <c r="E135" s="165"/>
      <c r="F135" s="173"/>
      <c r="G135" s="173"/>
      <c r="H135" s="171"/>
      <c r="I135" s="19"/>
      <c r="J135" s="16"/>
      <c r="K135" s="17"/>
    </row>
    <row r="136" spans="1:11" s="263" customFormat="1" ht="11.25" customHeight="1">
      <c r="A136" s="198"/>
      <c r="B136" s="204"/>
      <c r="C136" s="190"/>
      <c r="D136" s="190"/>
      <c r="E136" s="164"/>
      <c r="F136" s="168"/>
      <c r="G136" s="168"/>
      <c r="H136" s="170"/>
      <c r="I136" s="19"/>
      <c r="J136" s="16"/>
      <c r="K136" s="17"/>
    </row>
    <row r="137" spans="1:11" s="263" customFormat="1" ht="11.25" customHeight="1">
      <c r="A137" s="199"/>
      <c r="B137" s="205"/>
      <c r="C137" s="191"/>
      <c r="D137" s="191"/>
      <c r="E137" s="165"/>
      <c r="F137" s="173"/>
      <c r="G137" s="173"/>
      <c r="H137" s="171"/>
      <c r="I137" s="19"/>
      <c r="J137" s="16"/>
      <c r="K137" s="17"/>
    </row>
    <row r="138" spans="1:11" s="263" customFormat="1" ht="11.25" customHeight="1">
      <c r="A138" s="198"/>
      <c r="B138" s="204"/>
      <c r="C138" s="190"/>
      <c r="D138" s="190"/>
      <c r="E138" s="164"/>
      <c r="F138" s="168"/>
      <c r="G138" s="168"/>
      <c r="H138" s="170"/>
      <c r="I138" s="19"/>
      <c r="J138" s="16"/>
      <c r="K138" s="17"/>
    </row>
    <row r="139" spans="1:11" s="263" customFormat="1" ht="11.25" customHeight="1">
      <c r="A139" s="199"/>
      <c r="B139" s="205"/>
      <c r="C139" s="191"/>
      <c r="D139" s="191"/>
      <c r="E139" s="165"/>
      <c r="F139" s="173"/>
      <c r="G139" s="173"/>
      <c r="H139" s="171"/>
      <c r="I139" s="19"/>
      <c r="J139" s="16"/>
      <c r="K139" s="17"/>
    </row>
    <row r="140" spans="1:11" s="263" customFormat="1" ht="11.25" customHeight="1">
      <c r="A140" s="198"/>
      <c r="B140" s="204"/>
      <c r="C140" s="190"/>
      <c r="D140" s="190"/>
      <c r="E140" s="164"/>
      <c r="F140" s="168"/>
      <c r="G140" s="168"/>
      <c r="H140" s="170"/>
      <c r="I140" s="19"/>
      <c r="J140" s="16"/>
      <c r="K140" s="17"/>
    </row>
    <row r="141" spans="1:11" s="263" customFormat="1" ht="11.25" customHeight="1">
      <c r="A141" s="199"/>
      <c r="B141" s="205"/>
      <c r="C141" s="191"/>
      <c r="D141" s="191"/>
      <c r="E141" s="165"/>
      <c r="F141" s="173"/>
      <c r="G141" s="173"/>
      <c r="H141" s="171"/>
      <c r="I141" s="19"/>
      <c r="J141" s="16"/>
      <c r="K141" s="17"/>
    </row>
    <row r="142" spans="1:11" s="263" customFormat="1" ht="11.25" customHeight="1">
      <c r="A142" s="198"/>
      <c r="B142" s="204"/>
      <c r="C142" s="190"/>
      <c r="D142" s="190"/>
      <c r="E142" s="164"/>
      <c r="F142" s="168"/>
      <c r="G142" s="168"/>
      <c r="H142" s="170"/>
      <c r="I142" s="19"/>
      <c r="J142" s="16"/>
      <c r="K142" s="17"/>
    </row>
    <row r="143" spans="1:11" s="263" customFormat="1" ht="11.25" customHeight="1">
      <c r="A143" s="199"/>
      <c r="B143" s="205"/>
      <c r="C143" s="191"/>
      <c r="D143" s="191"/>
      <c r="E143" s="165"/>
      <c r="F143" s="173"/>
      <c r="G143" s="173"/>
      <c r="H143" s="171"/>
      <c r="I143" s="19"/>
      <c r="J143" s="16"/>
      <c r="K143" s="17"/>
    </row>
    <row r="144" spans="1:11" s="263" customFormat="1" ht="11.25" customHeight="1">
      <c r="A144" s="198"/>
      <c r="B144" s="204"/>
      <c r="C144" s="190"/>
      <c r="D144" s="190"/>
      <c r="E144" s="164"/>
      <c r="F144" s="168"/>
      <c r="G144" s="168"/>
      <c r="H144" s="170"/>
      <c r="I144" s="19"/>
      <c r="J144" s="16"/>
      <c r="K144" s="17"/>
    </row>
    <row r="145" spans="1:13" s="263" customFormat="1" ht="11.25" customHeight="1">
      <c r="A145" s="199"/>
      <c r="B145" s="205"/>
      <c r="C145" s="191"/>
      <c r="D145" s="191"/>
      <c r="E145" s="165"/>
      <c r="F145" s="173"/>
      <c r="G145" s="173"/>
      <c r="H145" s="171"/>
      <c r="I145" s="19"/>
      <c r="J145" s="16"/>
      <c r="K145" s="17"/>
    </row>
    <row r="146" spans="1:13" s="263" customFormat="1" ht="11.25" customHeight="1">
      <c r="A146" s="198"/>
      <c r="B146" s="204"/>
      <c r="C146" s="190"/>
      <c r="D146" s="190"/>
      <c r="E146" s="164"/>
      <c r="F146" s="168"/>
      <c r="G146" s="168"/>
      <c r="H146" s="170"/>
      <c r="I146" s="19"/>
      <c r="J146" s="16"/>
      <c r="K146" s="17"/>
    </row>
    <row r="147" spans="1:13" s="263" customFormat="1" ht="11.25" customHeight="1">
      <c r="A147" s="199"/>
      <c r="B147" s="205"/>
      <c r="C147" s="191"/>
      <c r="D147" s="191"/>
      <c r="E147" s="165"/>
      <c r="F147" s="173"/>
      <c r="G147" s="173"/>
      <c r="H147" s="171"/>
      <c r="I147" s="19"/>
      <c r="J147" s="16"/>
      <c r="K147" s="17"/>
    </row>
    <row r="148" spans="1:13" s="263" customFormat="1" ht="11.25" customHeight="1">
      <c r="A148" s="198"/>
      <c r="B148" s="204"/>
      <c r="C148" s="190"/>
      <c r="D148" s="190"/>
      <c r="E148" s="164"/>
      <c r="F148" s="168"/>
      <c r="G148" s="168"/>
      <c r="H148" s="170"/>
      <c r="I148" s="19"/>
      <c r="J148" s="16"/>
      <c r="K148" s="17"/>
    </row>
    <row r="149" spans="1:13" s="263" customFormat="1" ht="11.25" customHeight="1">
      <c r="A149" s="199"/>
      <c r="B149" s="205"/>
      <c r="C149" s="191"/>
      <c r="D149" s="191"/>
      <c r="E149" s="165"/>
      <c r="F149" s="173"/>
      <c r="G149" s="173"/>
      <c r="H149" s="171"/>
      <c r="I149" s="19"/>
      <c r="J149" s="16"/>
      <c r="K149" s="17"/>
    </row>
    <row r="150" spans="1:13" s="263" customFormat="1" ht="11.25" customHeight="1">
      <c r="A150" s="192"/>
      <c r="B150" s="204" t="s">
        <v>352</v>
      </c>
      <c r="C150" s="192"/>
      <c r="D150" s="192"/>
      <c r="E150" s="164"/>
      <c r="F150" s="168"/>
      <c r="G150" s="206"/>
      <c r="H150" s="170"/>
      <c r="I150" s="136"/>
      <c r="J150" s="16"/>
      <c r="K150" s="20"/>
    </row>
    <row r="151" spans="1:13" s="263" customFormat="1" ht="11.25" customHeight="1">
      <c r="A151" s="193"/>
      <c r="B151" s="205"/>
      <c r="C151" s="193"/>
      <c r="D151" s="193"/>
      <c r="E151" s="165"/>
      <c r="F151" s="173"/>
      <c r="G151" s="303"/>
      <c r="H151" s="171"/>
      <c r="I151" s="21"/>
      <c r="J151" s="172"/>
      <c r="K151" s="169"/>
      <c r="M151" s="330"/>
    </row>
    <row r="152" spans="1:13" s="290" customFormat="1" ht="23.15" customHeight="1">
      <c r="A152" s="203"/>
      <c r="B152" s="331"/>
      <c r="C152" s="331"/>
      <c r="D152" s="331"/>
      <c r="E152" s="331"/>
      <c r="F152" s="332"/>
      <c r="G152" s="332"/>
      <c r="H152" s="332"/>
      <c r="I152" s="19"/>
      <c r="J152" s="19"/>
      <c r="K152" s="143"/>
    </row>
  </sheetData>
  <mergeCells count="309">
    <mergeCell ref="A74:A75"/>
    <mergeCell ref="B74:B75"/>
    <mergeCell ref="C74:C75"/>
    <mergeCell ref="D74:D75"/>
    <mergeCell ref="G74:G75"/>
    <mergeCell ref="A76:H76"/>
    <mergeCell ref="A70:A71"/>
    <mergeCell ref="B70:B71"/>
    <mergeCell ref="C70:C71"/>
    <mergeCell ref="D70:D71"/>
    <mergeCell ref="A72:A73"/>
    <mergeCell ref="B72:B73"/>
    <mergeCell ref="C72:C73"/>
    <mergeCell ref="D72:D73"/>
    <mergeCell ref="A66:A67"/>
    <mergeCell ref="B66:B67"/>
    <mergeCell ref="C66:C67"/>
    <mergeCell ref="D66:D67"/>
    <mergeCell ref="A68:A69"/>
    <mergeCell ref="B68:B69"/>
    <mergeCell ref="C68:C69"/>
    <mergeCell ref="D68:D69"/>
    <mergeCell ref="A62:A63"/>
    <mergeCell ref="B62:B63"/>
    <mergeCell ref="C62:C63"/>
    <mergeCell ref="D62:D63"/>
    <mergeCell ref="A64:A65"/>
    <mergeCell ref="B64:B65"/>
    <mergeCell ref="C64:C65"/>
    <mergeCell ref="D64:D65"/>
    <mergeCell ref="A58:A59"/>
    <mergeCell ref="B58:B59"/>
    <mergeCell ref="C58:C59"/>
    <mergeCell ref="D58:D59"/>
    <mergeCell ref="A60:A61"/>
    <mergeCell ref="B60:B61"/>
    <mergeCell ref="C60:C61"/>
    <mergeCell ref="D60:D61"/>
    <mergeCell ref="A54:A55"/>
    <mergeCell ref="B54:B55"/>
    <mergeCell ref="C54:C55"/>
    <mergeCell ref="D54:D55"/>
    <mergeCell ref="A56:A57"/>
    <mergeCell ref="B56:B57"/>
    <mergeCell ref="C56:C57"/>
    <mergeCell ref="D56:D57"/>
    <mergeCell ref="A50:A51"/>
    <mergeCell ref="B50:B51"/>
    <mergeCell ref="C50:C51"/>
    <mergeCell ref="D50:D51"/>
    <mergeCell ref="A52:A53"/>
    <mergeCell ref="B52:B53"/>
    <mergeCell ref="C52:C53"/>
    <mergeCell ref="D52:D53"/>
    <mergeCell ref="A46:A47"/>
    <mergeCell ref="B46:B47"/>
    <mergeCell ref="C46:C47"/>
    <mergeCell ref="D46:D47"/>
    <mergeCell ref="A48:A49"/>
    <mergeCell ref="B48:B49"/>
    <mergeCell ref="C48:C49"/>
    <mergeCell ref="D48:D49"/>
    <mergeCell ref="A42:A43"/>
    <mergeCell ref="B42:B43"/>
    <mergeCell ref="C42:C43"/>
    <mergeCell ref="D42:D43"/>
    <mergeCell ref="A44:A45"/>
    <mergeCell ref="B44:B45"/>
    <mergeCell ref="C44:C45"/>
    <mergeCell ref="D44:D45"/>
    <mergeCell ref="A38:A39"/>
    <mergeCell ref="B38:B39"/>
    <mergeCell ref="C38:C39"/>
    <mergeCell ref="D38:D39"/>
    <mergeCell ref="A40:A41"/>
    <mergeCell ref="B40:B41"/>
    <mergeCell ref="C40:C41"/>
    <mergeCell ref="D40:D41"/>
    <mergeCell ref="A34:A35"/>
    <mergeCell ref="B34:B35"/>
    <mergeCell ref="C34:C35"/>
    <mergeCell ref="D34:D35"/>
    <mergeCell ref="A36:A37"/>
    <mergeCell ref="B36:B37"/>
    <mergeCell ref="C36:C37"/>
    <mergeCell ref="D36:D37"/>
    <mergeCell ref="A30:A31"/>
    <mergeCell ref="B30:B31"/>
    <mergeCell ref="C30:C31"/>
    <mergeCell ref="D30:D31"/>
    <mergeCell ref="A32:A33"/>
    <mergeCell ref="B32:B33"/>
    <mergeCell ref="C32:C33"/>
    <mergeCell ref="D32:D33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C23"/>
    <mergeCell ref="D22:D23"/>
    <mergeCell ref="A24:A25"/>
    <mergeCell ref="B24:B25"/>
    <mergeCell ref="C24:C25"/>
    <mergeCell ref="D24:D25"/>
    <mergeCell ref="A18:A19"/>
    <mergeCell ref="B18:B19"/>
    <mergeCell ref="C18:C19"/>
    <mergeCell ref="D18:D19"/>
    <mergeCell ref="A20:A21"/>
    <mergeCell ref="B20:B21"/>
    <mergeCell ref="C20:C21"/>
    <mergeCell ref="D20:D21"/>
    <mergeCell ref="A14:A15"/>
    <mergeCell ref="B14:B15"/>
    <mergeCell ref="C14:C15"/>
    <mergeCell ref="D14:D15"/>
    <mergeCell ref="A16:A17"/>
    <mergeCell ref="B16:B17"/>
    <mergeCell ref="C16:C17"/>
    <mergeCell ref="D16:D17"/>
    <mergeCell ref="A10:A11"/>
    <mergeCell ref="B10:B11"/>
    <mergeCell ref="C10:C11"/>
    <mergeCell ref="D10:D11"/>
    <mergeCell ref="A12:A13"/>
    <mergeCell ref="B12:B13"/>
    <mergeCell ref="C12:C13"/>
    <mergeCell ref="D12:D13"/>
    <mergeCell ref="E6:E7"/>
    <mergeCell ref="F6:F7"/>
    <mergeCell ref="G6:G7"/>
    <mergeCell ref="A8:A9"/>
    <mergeCell ref="B8:B9"/>
    <mergeCell ref="C8:C9"/>
    <mergeCell ref="D8:D9"/>
    <mergeCell ref="E8:E9"/>
    <mergeCell ref="F8:F9"/>
    <mergeCell ref="G8:G9"/>
    <mergeCell ref="A4:A5"/>
    <mergeCell ref="B4:B5"/>
    <mergeCell ref="C4:C5"/>
    <mergeCell ref="D4:D5"/>
    <mergeCell ref="A6:A7"/>
    <mergeCell ref="B6:B7"/>
    <mergeCell ref="C6:C7"/>
    <mergeCell ref="D6:D7"/>
    <mergeCell ref="A2:A3"/>
    <mergeCell ref="B2:B3"/>
    <mergeCell ref="C2:C3"/>
    <mergeCell ref="D2:D3"/>
    <mergeCell ref="G150:G151"/>
    <mergeCell ref="A152:H152"/>
    <mergeCell ref="A148:A149"/>
    <mergeCell ref="B148:B149"/>
    <mergeCell ref="C148:C149"/>
    <mergeCell ref="D148:D149"/>
    <mergeCell ref="A150:A151"/>
    <mergeCell ref="B150:B151"/>
    <mergeCell ref="C150:C151"/>
    <mergeCell ref="D150:D151"/>
    <mergeCell ref="A144:A145"/>
    <mergeCell ref="B144:B145"/>
    <mergeCell ref="C144:C145"/>
    <mergeCell ref="D144:D145"/>
    <mergeCell ref="A146:A147"/>
    <mergeCell ref="B146:B147"/>
    <mergeCell ref="C146:C147"/>
    <mergeCell ref="D146:D147"/>
    <mergeCell ref="A140:A141"/>
    <mergeCell ref="B140:B141"/>
    <mergeCell ref="C140:C141"/>
    <mergeCell ref="D140:D141"/>
    <mergeCell ref="A142:A143"/>
    <mergeCell ref="B142:B143"/>
    <mergeCell ref="C142:C143"/>
    <mergeCell ref="D142:D143"/>
    <mergeCell ref="A136:A137"/>
    <mergeCell ref="B136:B137"/>
    <mergeCell ref="C136:C137"/>
    <mergeCell ref="D136:D137"/>
    <mergeCell ref="A138:A139"/>
    <mergeCell ref="B138:B139"/>
    <mergeCell ref="C138:C139"/>
    <mergeCell ref="D138:D139"/>
    <mergeCell ref="A132:A133"/>
    <mergeCell ref="B132:B133"/>
    <mergeCell ref="C132:C133"/>
    <mergeCell ref="D132:D133"/>
    <mergeCell ref="A134:A135"/>
    <mergeCell ref="B134:B135"/>
    <mergeCell ref="C134:C135"/>
    <mergeCell ref="D134:D135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4:A125"/>
    <mergeCell ref="B124:B125"/>
    <mergeCell ref="C124:C125"/>
    <mergeCell ref="D124:D125"/>
    <mergeCell ref="A126:A127"/>
    <mergeCell ref="B126:B127"/>
    <mergeCell ref="C126:C127"/>
    <mergeCell ref="D126:D127"/>
    <mergeCell ref="A120:A121"/>
    <mergeCell ref="B120:B121"/>
    <mergeCell ref="C120:C121"/>
    <mergeCell ref="D120:D121"/>
    <mergeCell ref="A122:A123"/>
    <mergeCell ref="B122:B123"/>
    <mergeCell ref="C122:C123"/>
    <mergeCell ref="D122:D123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12:A113"/>
    <mergeCell ref="B112:B113"/>
    <mergeCell ref="C112:C113"/>
    <mergeCell ref="D112:D113"/>
    <mergeCell ref="A114:A115"/>
    <mergeCell ref="B114:B115"/>
    <mergeCell ref="C114:C115"/>
    <mergeCell ref="D114:D115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04:A105"/>
    <mergeCell ref="B104:B105"/>
    <mergeCell ref="C104:C105"/>
    <mergeCell ref="D104:D105"/>
    <mergeCell ref="A106:A107"/>
    <mergeCell ref="B106:B107"/>
    <mergeCell ref="C106:C107"/>
    <mergeCell ref="D106:D107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98:A99"/>
    <mergeCell ref="B98:B99"/>
    <mergeCell ref="C98:C99"/>
    <mergeCell ref="D98:D99"/>
    <mergeCell ref="A96:A97"/>
    <mergeCell ref="B96:B97"/>
    <mergeCell ref="C96:C97"/>
    <mergeCell ref="D96:D97"/>
    <mergeCell ref="A94:A95"/>
    <mergeCell ref="B94:B95"/>
    <mergeCell ref="C94:C95"/>
    <mergeCell ref="D94:D95"/>
    <mergeCell ref="A92:A93"/>
    <mergeCell ref="B92:B93"/>
    <mergeCell ref="C92:C93"/>
    <mergeCell ref="D92:D93"/>
    <mergeCell ref="A90:A91"/>
    <mergeCell ref="B90:B91"/>
    <mergeCell ref="C90:C91"/>
    <mergeCell ref="D90:D91"/>
    <mergeCell ref="A88:A89"/>
    <mergeCell ref="B88:B89"/>
    <mergeCell ref="C88:C89"/>
    <mergeCell ref="D88:D89"/>
    <mergeCell ref="A86:A87"/>
    <mergeCell ref="B86:B87"/>
    <mergeCell ref="C86:C87"/>
    <mergeCell ref="D86:D87"/>
    <mergeCell ref="E82:E83"/>
    <mergeCell ref="F82:F83"/>
    <mergeCell ref="G82:G83"/>
    <mergeCell ref="A84:A85"/>
    <mergeCell ref="B84:B85"/>
    <mergeCell ref="C84:C85"/>
    <mergeCell ref="D84:D85"/>
    <mergeCell ref="A80:A81"/>
    <mergeCell ref="B80:B81"/>
    <mergeCell ref="C80:C81"/>
    <mergeCell ref="D80:D81"/>
    <mergeCell ref="A82:A83"/>
    <mergeCell ref="B82:B83"/>
    <mergeCell ref="C82:C83"/>
    <mergeCell ref="D82:D83"/>
    <mergeCell ref="A78:A79"/>
    <mergeCell ref="B78:B79"/>
    <mergeCell ref="C78:C79"/>
    <mergeCell ref="D78:D79"/>
  </mergeCells>
  <phoneticPr fontId="43"/>
  <printOptions horizontalCentered="1" verticalCentered="1"/>
  <pageMargins left="0.19685039370078741" right="0.19685039370078741" top="0.98425196850393704" bottom="0.59055118110236227" header="0.51181102362204722" footer="0.11811023622047245"/>
  <pageSetup paperSize="9" scale="83" firstPageNumber="0" orientation="portrait" r:id="rId1"/>
  <headerFooter alignWithMargins="0">
    <oddFooter>&amp;C東御市</oddFooter>
  </headerFooter>
  <rowBreaks count="1" manualBreakCount="1">
    <brk id="76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9050-F4E5-4D23-889C-0227B3AA6DBC}">
  <sheetPr>
    <tabColor rgb="FF92D050"/>
  </sheetPr>
  <dimension ref="A1:M76"/>
  <sheetViews>
    <sheetView view="pageBreakPreview" zoomScale="110" zoomScaleNormal="100" zoomScaleSheetLayoutView="110" workbookViewId="0"/>
  </sheetViews>
  <sheetFormatPr defaultColWidth="8.90625" defaultRowHeight="13"/>
  <cols>
    <col min="1" max="1" width="6.08984375" style="290" bestFit="1" customWidth="1"/>
    <col min="2" max="2" width="25.453125" style="290" bestFit="1" customWidth="1"/>
    <col min="3" max="3" width="22.453125" style="290" customWidth="1"/>
    <col min="4" max="4" width="4.08984375" style="333" customWidth="1"/>
    <col min="5" max="5" width="7.36328125" style="290" customWidth="1"/>
    <col min="6" max="6" width="7.08984375" style="9" customWidth="1"/>
    <col min="7" max="7" width="10.36328125" style="290" bestFit="1" customWidth="1"/>
    <col min="8" max="8" width="17" style="334" customWidth="1"/>
    <col min="9" max="9" width="2" style="290" customWidth="1"/>
    <col min="10" max="10" width="9.6328125" style="290" customWidth="1"/>
    <col min="11" max="11" width="9.08984375" style="290" bestFit="1" customWidth="1"/>
    <col min="12" max="12" width="9" style="290" bestFit="1" customWidth="1"/>
    <col min="13" max="13" width="9.6328125" style="290" bestFit="1" customWidth="1"/>
    <col min="14" max="256" width="8.90625" style="290"/>
    <col min="257" max="257" width="6.08984375" style="290" bestFit="1" customWidth="1"/>
    <col min="258" max="258" width="25.453125" style="290" bestFit="1" customWidth="1"/>
    <col min="259" max="259" width="22.453125" style="290" customWidth="1"/>
    <col min="260" max="260" width="4.08984375" style="290" customWidth="1"/>
    <col min="261" max="261" width="7.36328125" style="290" customWidth="1"/>
    <col min="262" max="262" width="7.08984375" style="290" customWidth="1"/>
    <col min="263" max="263" width="9.6328125" style="290" bestFit="1" customWidth="1"/>
    <col min="264" max="264" width="17" style="290" customWidth="1"/>
    <col min="265" max="265" width="2" style="290" customWidth="1"/>
    <col min="266" max="266" width="9.6328125" style="290" customWidth="1"/>
    <col min="267" max="268" width="9" style="290" bestFit="1" customWidth="1"/>
    <col min="269" max="269" width="9.6328125" style="290" bestFit="1" customWidth="1"/>
    <col min="270" max="512" width="8.90625" style="290"/>
    <col min="513" max="513" width="6.08984375" style="290" bestFit="1" customWidth="1"/>
    <col min="514" max="514" width="25.453125" style="290" bestFit="1" customWidth="1"/>
    <col min="515" max="515" width="22.453125" style="290" customWidth="1"/>
    <col min="516" max="516" width="4.08984375" style="290" customWidth="1"/>
    <col min="517" max="517" width="7.36328125" style="290" customWidth="1"/>
    <col min="518" max="518" width="7.08984375" style="290" customWidth="1"/>
    <col min="519" max="519" width="9.6328125" style="290" bestFit="1" customWidth="1"/>
    <col min="520" max="520" width="17" style="290" customWidth="1"/>
    <col min="521" max="521" width="2" style="290" customWidth="1"/>
    <col min="522" max="522" width="9.6328125" style="290" customWidth="1"/>
    <col min="523" max="524" width="9" style="290" bestFit="1" customWidth="1"/>
    <col min="525" max="525" width="9.6328125" style="290" bestFit="1" customWidth="1"/>
    <col min="526" max="768" width="8.90625" style="290"/>
    <col min="769" max="769" width="6.08984375" style="290" bestFit="1" customWidth="1"/>
    <col min="770" max="770" width="25.453125" style="290" bestFit="1" customWidth="1"/>
    <col min="771" max="771" width="22.453125" style="290" customWidth="1"/>
    <col min="772" max="772" width="4.08984375" style="290" customWidth="1"/>
    <col min="773" max="773" width="7.36328125" style="290" customWidth="1"/>
    <col min="774" max="774" width="7.08984375" style="290" customWidth="1"/>
    <col min="775" max="775" width="9.6328125" style="290" bestFit="1" customWidth="1"/>
    <col min="776" max="776" width="17" style="290" customWidth="1"/>
    <col min="777" max="777" width="2" style="290" customWidth="1"/>
    <col min="778" max="778" width="9.6328125" style="290" customWidth="1"/>
    <col min="779" max="780" width="9" style="290" bestFit="1" customWidth="1"/>
    <col min="781" max="781" width="9.6328125" style="290" bestFit="1" customWidth="1"/>
    <col min="782" max="1024" width="8.90625" style="290"/>
    <col min="1025" max="1025" width="6.08984375" style="290" bestFit="1" customWidth="1"/>
    <col min="1026" max="1026" width="25.453125" style="290" bestFit="1" customWidth="1"/>
    <col min="1027" max="1027" width="22.453125" style="290" customWidth="1"/>
    <col min="1028" max="1028" width="4.08984375" style="290" customWidth="1"/>
    <col min="1029" max="1029" width="7.36328125" style="290" customWidth="1"/>
    <col min="1030" max="1030" width="7.08984375" style="290" customWidth="1"/>
    <col min="1031" max="1031" width="9.6328125" style="290" bestFit="1" customWidth="1"/>
    <col min="1032" max="1032" width="17" style="290" customWidth="1"/>
    <col min="1033" max="1033" width="2" style="290" customWidth="1"/>
    <col min="1034" max="1034" width="9.6328125" style="290" customWidth="1"/>
    <col min="1035" max="1036" width="9" style="290" bestFit="1" customWidth="1"/>
    <col min="1037" max="1037" width="9.6328125" style="290" bestFit="1" customWidth="1"/>
    <col min="1038" max="1280" width="8.90625" style="290"/>
    <col min="1281" max="1281" width="6.08984375" style="290" bestFit="1" customWidth="1"/>
    <col min="1282" max="1282" width="25.453125" style="290" bestFit="1" customWidth="1"/>
    <col min="1283" max="1283" width="22.453125" style="290" customWidth="1"/>
    <col min="1284" max="1284" width="4.08984375" style="290" customWidth="1"/>
    <col min="1285" max="1285" width="7.36328125" style="290" customWidth="1"/>
    <col min="1286" max="1286" width="7.08984375" style="290" customWidth="1"/>
    <col min="1287" max="1287" width="9.6328125" style="290" bestFit="1" customWidth="1"/>
    <col min="1288" max="1288" width="17" style="290" customWidth="1"/>
    <col min="1289" max="1289" width="2" style="290" customWidth="1"/>
    <col min="1290" max="1290" width="9.6328125" style="290" customWidth="1"/>
    <col min="1291" max="1292" width="9" style="290" bestFit="1" customWidth="1"/>
    <col min="1293" max="1293" width="9.6328125" style="290" bestFit="1" customWidth="1"/>
    <col min="1294" max="1536" width="8.90625" style="290"/>
    <col min="1537" max="1537" width="6.08984375" style="290" bestFit="1" customWidth="1"/>
    <col min="1538" max="1538" width="25.453125" style="290" bestFit="1" customWidth="1"/>
    <col min="1539" max="1539" width="22.453125" style="290" customWidth="1"/>
    <col min="1540" max="1540" width="4.08984375" style="290" customWidth="1"/>
    <col min="1541" max="1541" width="7.36328125" style="290" customWidth="1"/>
    <col min="1542" max="1542" width="7.08984375" style="290" customWidth="1"/>
    <col min="1543" max="1543" width="9.6328125" style="290" bestFit="1" customWidth="1"/>
    <col min="1544" max="1544" width="17" style="290" customWidth="1"/>
    <col min="1545" max="1545" width="2" style="290" customWidth="1"/>
    <col min="1546" max="1546" width="9.6328125" style="290" customWidth="1"/>
    <col min="1547" max="1548" width="9" style="290" bestFit="1" customWidth="1"/>
    <col min="1549" max="1549" width="9.6328125" style="290" bestFit="1" customWidth="1"/>
    <col min="1550" max="1792" width="8.90625" style="290"/>
    <col min="1793" max="1793" width="6.08984375" style="290" bestFit="1" customWidth="1"/>
    <col min="1794" max="1794" width="25.453125" style="290" bestFit="1" customWidth="1"/>
    <col min="1795" max="1795" width="22.453125" style="290" customWidth="1"/>
    <col min="1796" max="1796" width="4.08984375" style="290" customWidth="1"/>
    <col min="1797" max="1797" width="7.36328125" style="290" customWidth="1"/>
    <col min="1798" max="1798" width="7.08984375" style="290" customWidth="1"/>
    <col min="1799" max="1799" width="9.6328125" style="290" bestFit="1" customWidth="1"/>
    <col min="1800" max="1800" width="17" style="290" customWidth="1"/>
    <col min="1801" max="1801" width="2" style="290" customWidth="1"/>
    <col min="1802" max="1802" width="9.6328125" style="290" customWidth="1"/>
    <col min="1803" max="1804" width="9" style="290" bestFit="1" customWidth="1"/>
    <col min="1805" max="1805" width="9.6328125" style="290" bestFit="1" customWidth="1"/>
    <col min="1806" max="2048" width="8.90625" style="290"/>
    <col min="2049" max="2049" width="6.08984375" style="290" bestFit="1" customWidth="1"/>
    <col min="2050" max="2050" width="25.453125" style="290" bestFit="1" customWidth="1"/>
    <col min="2051" max="2051" width="22.453125" style="290" customWidth="1"/>
    <col min="2052" max="2052" width="4.08984375" style="290" customWidth="1"/>
    <col min="2053" max="2053" width="7.36328125" style="290" customWidth="1"/>
    <col min="2054" max="2054" width="7.08984375" style="290" customWidth="1"/>
    <col min="2055" max="2055" width="9.6328125" style="290" bestFit="1" customWidth="1"/>
    <col min="2056" max="2056" width="17" style="290" customWidth="1"/>
    <col min="2057" max="2057" width="2" style="290" customWidth="1"/>
    <col min="2058" max="2058" width="9.6328125" style="290" customWidth="1"/>
    <col min="2059" max="2060" width="9" style="290" bestFit="1" customWidth="1"/>
    <col min="2061" max="2061" width="9.6328125" style="290" bestFit="1" customWidth="1"/>
    <col min="2062" max="2304" width="8.90625" style="290"/>
    <col min="2305" max="2305" width="6.08984375" style="290" bestFit="1" customWidth="1"/>
    <col min="2306" max="2306" width="25.453125" style="290" bestFit="1" customWidth="1"/>
    <col min="2307" max="2307" width="22.453125" style="290" customWidth="1"/>
    <col min="2308" max="2308" width="4.08984375" style="290" customWidth="1"/>
    <col min="2309" max="2309" width="7.36328125" style="290" customWidth="1"/>
    <col min="2310" max="2310" width="7.08984375" style="290" customWidth="1"/>
    <col min="2311" max="2311" width="9.6328125" style="290" bestFit="1" customWidth="1"/>
    <col min="2312" max="2312" width="17" style="290" customWidth="1"/>
    <col min="2313" max="2313" width="2" style="290" customWidth="1"/>
    <col min="2314" max="2314" width="9.6328125" style="290" customWidth="1"/>
    <col min="2315" max="2316" width="9" style="290" bestFit="1" customWidth="1"/>
    <col min="2317" max="2317" width="9.6328125" style="290" bestFit="1" customWidth="1"/>
    <col min="2318" max="2560" width="8.90625" style="290"/>
    <col min="2561" max="2561" width="6.08984375" style="290" bestFit="1" customWidth="1"/>
    <col min="2562" max="2562" width="25.453125" style="290" bestFit="1" customWidth="1"/>
    <col min="2563" max="2563" width="22.453125" style="290" customWidth="1"/>
    <col min="2564" max="2564" width="4.08984375" style="290" customWidth="1"/>
    <col min="2565" max="2565" width="7.36328125" style="290" customWidth="1"/>
    <col min="2566" max="2566" width="7.08984375" style="290" customWidth="1"/>
    <col min="2567" max="2567" width="9.6328125" style="290" bestFit="1" customWidth="1"/>
    <col min="2568" max="2568" width="17" style="290" customWidth="1"/>
    <col min="2569" max="2569" width="2" style="290" customWidth="1"/>
    <col min="2570" max="2570" width="9.6328125" style="290" customWidth="1"/>
    <col min="2571" max="2572" width="9" style="290" bestFit="1" customWidth="1"/>
    <col min="2573" max="2573" width="9.6328125" style="290" bestFit="1" customWidth="1"/>
    <col min="2574" max="2816" width="8.90625" style="290"/>
    <col min="2817" max="2817" width="6.08984375" style="290" bestFit="1" customWidth="1"/>
    <col min="2818" max="2818" width="25.453125" style="290" bestFit="1" customWidth="1"/>
    <col min="2819" max="2819" width="22.453125" style="290" customWidth="1"/>
    <col min="2820" max="2820" width="4.08984375" style="290" customWidth="1"/>
    <col min="2821" max="2821" width="7.36328125" style="290" customWidth="1"/>
    <col min="2822" max="2822" width="7.08984375" style="290" customWidth="1"/>
    <col min="2823" max="2823" width="9.6328125" style="290" bestFit="1" customWidth="1"/>
    <col min="2824" max="2824" width="17" style="290" customWidth="1"/>
    <col min="2825" max="2825" width="2" style="290" customWidth="1"/>
    <col min="2826" max="2826" width="9.6328125" style="290" customWidth="1"/>
    <col min="2827" max="2828" width="9" style="290" bestFit="1" customWidth="1"/>
    <col min="2829" max="2829" width="9.6328125" style="290" bestFit="1" customWidth="1"/>
    <col min="2830" max="3072" width="8.90625" style="290"/>
    <col min="3073" max="3073" width="6.08984375" style="290" bestFit="1" customWidth="1"/>
    <col min="3074" max="3074" width="25.453125" style="290" bestFit="1" customWidth="1"/>
    <col min="3075" max="3075" width="22.453125" style="290" customWidth="1"/>
    <col min="3076" max="3076" width="4.08984375" style="290" customWidth="1"/>
    <col min="3077" max="3077" width="7.36328125" style="290" customWidth="1"/>
    <col min="3078" max="3078" width="7.08984375" style="290" customWidth="1"/>
    <col min="3079" max="3079" width="9.6328125" style="290" bestFit="1" customWidth="1"/>
    <col min="3080" max="3080" width="17" style="290" customWidth="1"/>
    <col min="3081" max="3081" width="2" style="290" customWidth="1"/>
    <col min="3082" max="3082" width="9.6328125" style="290" customWidth="1"/>
    <col min="3083" max="3084" width="9" style="290" bestFit="1" customWidth="1"/>
    <col min="3085" max="3085" width="9.6328125" style="290" bestFit="1" customWidth="1"/>
    <col min="3086" max="3328" width="8.90625" style="290"/>
    <col min="3329" max="3329" width="6.08984375" style="290" bestFit="1" customWidth="1"/>
    <col min="3330" max="3330" width="25.453125" style="290" bestFit="1" customWidth="1"/>
    <col min="3331" max="3331" width="22.453125" style="290" customWidth="1"/>
    <col min="3332" max="3332" width="4.08984375" style="290" customWidth="1"/>
    <col min="3333" max="3333" width="7.36328125" style="290" customWidth="1"/>
    <col min="3334" max="3334" width="7.08984375" style="290" customWidth="1"/>
    <col min="3335" max="3335" width="9.6328125" style="290" bestFit="1" customWidth="1"/>
    <col min="3336" max="3336" width="17" style="290" customWidth="1"/>
    <col min="3337" max="3337" width="2" style="290" customWidth="1"/>
    <col min="3338" max="3338" width="9.6328125" style="290" customWidth="1"/>
    <col min="3339" max="3340" width="9" style="290" bestFit="1" customWidth="1"/>
    <col min="3341" max="3341" width="9.6328125" style="290" bestFit="1" customWidth="1"/>
    <col min="3342" max="3584" width="8.90625" style="290"/>
    <col min="3585" max="3585" width="6.08984375" style="290" bestFit="1" customWidth="1"/>
    <col min="3586" max="3586" width="25.453125" style="290" bestFit="1" customWidth="1"/>
    <col min="3587" max="3587" width="22.453125" style="290" customWidth="1"/>
    <col min="3588" max="3588" width="4.08984375" style="290" customWidth="1"/>
    <col min="3589" max="3589" width="7.36328125" style="290" customWidth="1"/>
    <col min="3590" max="3590" width="7.08984375" style="290" customWidth="1"/>
    <col min="3591" max="3591" width="9.6328125" style="290" bestFit="1" customWidth="1"/>
    <col min="3592" max="3592" width="17" style="290" customWidth="1"/>
    <col min="3593" max="3593" width="2" style="290" customWidth="1"/>
    <col min="3594" max="3594" width="9.6328125" style="290" customWidth="1"/>
    <col min="3595" max="3596" width="9" style="290" bestFit="1" customWidth="1"/>
    <col min="3597" max="3597" width="9.6328125" style="290" bestFit="1" customWidth="1"/>
    <col min="3598" max="3840" width="8.90625" style="290"/>
    <col min="3841" max="3841" width="6.08984375" style="290" bestFit="1" customWidth="1"/>
    <col min="3842" max="3842" width="25.453125" style="290" bestFit="1" customWidth="1"/>
    <col min="3843" max="3843" width="22.453125" style="290" customWidth="1"/>
    <col min="3844" max="3844" width="4.08984375" style="290" customWidth="1"/>
    <col min="3845" max="3845" width="7.36328125" style="290" customWidth="1"/>
    <col min="3846" max="3846" width="7.08984375" style="290" customWidth="1"/>
    <col min="3847" max="3847" width="9.6328125" style="290" bestFit="1" customWidth="1"/>
    <col min="3848" max="3848" width="17" style="290" customWidth="1"/>
    <col min="3849" max="3849" width="2" style="290" customWidth="1"/>
    <col min="3850" max="3850" width="9.6328125" style="290" customWidth="1"/>
    <col min="3851" max="3852" width="9" style="290" bestFit="1" customWidth="1"/>
    <col min="3853" max="3853" width="9.6328125" style="290" bestFit="1" customWidth="1"/>
    <col min="3854" max="4096" width="8.90625" style="290"/>
    <col min="4097" max="4097" width="6.08984375" style="290" bestFit="1" customWidth="1"/>
    <col min="4098" max="4098" width="25.453125" style="290" bestFit="1" customWidth="1"/>
    <col min="4099" max="4099" width="22.453125" style="290" customWidth="1"/>
    <col min="4100" max="4100" width="4.08984375" style="290" customWidth="1"/>
    <col min="4101" max="4101" width="7.36328125" style="290" customWidth="1"/>
    <col min="4102" max="4102" width="7.08984375" style="290" customWidth="1"/>
    <col min="4103" max="4103" width="9.6328125" style="290" bestFit="1" customWidth="1"/>
    <col min="4104" max="4104" width="17" style="290" customWidth="1"/>
    <col min="4105" max="4105" width="2" style="290" customWidth="1"/>
    <col min="4106" max="4106" width="9.6328125" style="290" customWidth="1"/>
    <col min="4107" max="4108" width="9" style="290" bestFit="1" customWidth="1"/>
    <col min="4109" max="4109" width="9.6328125" style="290" bestFit="1" customWidth="1"/>
    <col min="4110" max="4352" width="8.90625" style="290"/>
    <col min="4353" max="4353" width="6.08984375" style="290" bestFit="1" customWidth="1"/>
    <col min="4354" max="4354" width="25.453125" style="290" bestFit="1" customWidth="1"/>
    <col min="4355" max="4355" width="22.453125" style="290" customWidth="1"/>
    <col min="4356" max="4356" width="4.08984375" style="290" customWidth="1"/>
    <col min="4357" max="4357" width="7.36328125" style="290" customWidth="1"/>
    <col min="4358" max="4358" width="7.08984375" style="290" customWidth="1"/>
    <col min="4359" max="4359" width="9.6328125" style="290" bestFit="1" customWidth="1"/>
    <col min="4360" max="4360" width="17" style="290" customWidth="1"/>
    <col min="4361" max="4361" width="2" style="290" customWidth="1"/>
    <col min="4362" max="4362" width="9.6328125" style="290" customWidth="1"/>
    <col min="4363" max="4364" width="9" style="290" bestFit="1" customWidth="1"/>
    <col min="4365" max="4365" width="9.6328125" style="290" bestFit="1" customWidth="1"/>
    <col min="4366" max="4608" width="8.90625" style="290"/>
    <col min="4609" max="4609" width="6.08984375" style="290" bestFit="1" customWidth="1"/>
    <col min="4610" max="4610" width="25.453125" style="290" bestFit="1" customWidth="1"/>
    <col min="4611" max="4611" width="22.453125" style="290" customWidth="1"/>
    <col min="4612" max="4612" width="4.08984375" style="290" customWidth="1"/>
    <col min="4613" max="4613" width="7.36328125" style="290" customWidth="1"/>
    <col min="4614" max="4614" width="7.08984375" style="290" customWidth="1"/>
    <col min="4615" max="4615" width="9.6328125" style="290" bestFit="1" customWidth="1"/>
    <col min="4616" max="4616" width="17" style="290" customWidth="1"/>
    <col min="4617" max="4617" width="2" style="290" customWidth="1"/>
    <col min="4618" max="4618" width="9.6328125" style="290" customWidth="1"/>
    <col min="4619" max="4620" width="9" style="290" bestFit="1" customWidth="1"/>
    <col min="4621" max="4621" width="9.6328125" style="290" bestFit="1" customWidth="1"/>
    <col min="4622" max="4864" width="8.90625" style="290"/>
    <col min="4865" max="4865" width="6.08984375" style="290" bestFit="1" customWidth="1"/>
    <col min="4866" max="4866" width="25.453125" style="290" bestFit="1" customWidth="1"/>
    <col min="4867" max="4867" width="22.453125" style="290" customWidth="1"/>
    <col min="4868" max="4868" width="4.08984375" style="290" customWidth="1"/>
    <col min="4869" max="4869" width="7.36328125" style="290" customWidth="1"/>
    <col min="4870" max="4870" width="7.08984375" style="290" customWidth="1"/>
    <col min="4871" max="4871" width="9.6328125" style="290" bestFit="1" customWidth="1"/>
    <col min="4872" max="4872" width="17" style="290" customWidth="1"/>
    <col min="4873" max="4873" width="2" style="290" customWidth="1"/>
    <col min="4874" max="4874" width="9.6328125" style="290" customWidth="1"/>
    <col min="4875" max="4876" width="9" style="290" bestFit="1" customWidth="1"/>
    <col min="4877" max="4877" width="9.6328125" style="290" bestFit="1" customWidth="1"/>
    <col min="4878" max="5120" width="8.90625" style="290"/>
    <col min="5121" max="5121" width="6.08984375" style="290" bestFit="1" customWidth="1"/>
    <col min="5122" max="5122" width="25.453125" style="290" bestFit="1" customWidth="1"/>
    <col min="5123" max="5123" width="22.453125" style="290" customWidth="1"/>
    <col min="5124" max="5124" width="4.08984375" style="290" customWidth="1"/>
    <col min="5125" max="5125" width="7.36328125" style="290" customWidth="1"/>
    <col min="5126" max="5126" width="7.08984375" style="290" customWidth="1"/>
    <col min="5127" max="5127" width="9.6328125" style="290" bestFit="1" customWidth="1"/>
    <col min="5128" max="5128" width="17" style="290" customWidth="1"/>
    <col min="5129" max="5129" width="2" style="290" customWidth="1"/>
    <col min="5130" max="5130" width="9.6328125" style="290" customWidth="1"/>
    <col min="5131" max="5132" width="9" style="290" bestFit="1" customWidth="1"/>
    <col min="5133" max="5133" width="9.6328125" style="290" bestFit="1" customWidth="1"/>
    <col min="5134" max="5376" width="8.90625" style="290"/>
    <col min="5377" max="5377" width="6.08984375" style="290" bestFit="1" customWidth="1"/>
    <col min="5378" max="5378" width="25.453125" style="290" bestFit="1" customWidth="1"/>
    <col min="5379" max="5379" width="22.453125" style="290" customWidth="1"/>
    <col min="5380" max="5380" width="4.08984375" style="290" customWidth="1"/>
    <col min="5381" max="5381" width="7.36328125" style="290" customWidth="1"/>
    <col min="5382" max="5382" width="7.08984375" style="290" customWidth="1"/>
    <col min="5383" max="5383" width="9.6328125" style="290" bestFit="1" customWidth="1"/>
    <col min="5384" max="5384" width="17" style="290" customWidth="1"/>
    <col min="5385" max="5385" width="2" style="290" customWidth="1"/>
    <col min="5386" max="5386" width="9.6328125" style="290" customWidth="1"/>
    <col min="5387" max="5388" width="9" style="290" bestFit="1" customWidth="1"/>
    <col min="5389" max="5389" width="9.6328125" style="290" bestFit="1" customWidth="1"/>
    <col min="5390" max="5632" width="8.90625" style="290"/>
    <col min="5633" max="5633" width="6.08984375" style="290" bestFit="1" customWidth="1"/>
    <col min="5634" max="5634" width="25.453125" style="290" bestFit="1" customWidth="1"/>
    <col min="5635" max="5635" width="22.453125" style="290" customWidth="1"/>
    <col min="5636" max="5636" width="4.08984375" style="290" customWidth="1"/>
    <col min="5637" max="5637" width="7.36328125" style="290" customWidth="1"/>
    <col min="5638" max="5638" width="7.08984375" style="290" customWidth="1"/>
    <col min="5639" max="5639" width="9.6328125" style="290" bestFit="1" customWidth="1"/>
    <col min="5640" max="5640" width="17" style="290" customWidth="1"/>
    <col min="5641" max="5641" width="2" style="290" customWidth="1"/>
    <col min="5642" max="5642" width="9.6328125" style="290" customWidth="1"/>
    <col min="5643" max="5644" width="9" style="290" bestFit="1" customWidth="1"/>
    <col min="5645" max="5645" width="9.6328125" style="290" bestFit="1" customWidth="1"/>
    <col min="5646" max="5888" width="8.90625" style="290"/>
    <col min="5889" max="5889" width="6.08984375" style="290" bestFit="1" customWidth="1"/>
    <col min="5890" max="5890" width="25.453125" style="290" bestFit="1" customWidth="1"/>
    <col min="5891" max="5891" width="22.453125" style="290" customWidth="1"/>
    <col min="5892" max="5892" width="4.08984375" style="290" customWidth="1"/>
    <col min="5893" max="5893" width="7.36328125" style="290" customWidth="1"/>
    <col min="5894" max="5894" width="7.08984375" style="290" customWidth="1"/>
    <col min="5895" max="5895" width="9.6328125" style="290" bestFit="1" customWidth="1"/>
    <col min="5896" max="5896" width="17" style="290" customWidth="1"/>
    <col min="5897" max="5897" width="2" style="290" customWidth="1"/>
    <col min="5898" max="5898" width="9.6328125" style="290" customWidth="1"/>
    <col min="5899" max="5900" width="9" style="290" bestFit="1" customWidth="1"/>
    <col min="5901" max="5901" width="9.6328125" style="290" bestFit="1" customWidth="1"/>
    <col min="5902" max="6144" width="8.90625" style="290"/>
    <col min="6145" max="6145" width="6.08984375" style="290" bestFit="1" customWidth="1"/>
    <col min="6146" max="6146" width="25.453125" style="290" bestFit="1" customWidth="1"/>
    <col min="6147" max="6147" width="22.453125" style="290" customWidth="1"/>
    <col min="6148" max="6148" width="4.08984375" style="290" customWidth="1"/>
    <col min="6149" max="6149" width="7.36328125" style="290" customWidth="1"/>
    <col min="6150" max="6150" width="7.08984375" style="290" customWidth="1"/>
    <col min="6151" max="6151" width="9.6328125" style="290" bestFit="1" customWidth="1"/>
    <col min="6152" max="6152" width="17" style="290" customWidth="1"/>
    <col min="6153" max="6153" width="2" style="290" customWidth="1"/>
    <col min="6154" max="6154" width="9.6328125" style="290" customWidth="1"/>
    <col min="6155" max="6156" width="9" style="290" bestFit="1" customWidth="1"/>
    <col min="6157" max="6157" width="9.6328125" style="290" bestFit="1" customWidth="1"/>
    <col min="6158" max="6400" width="8.90625" style="290"/>
    <col min="6401" max="6401" width="6.08984375" style="290" bestFit="1" customWidth="1"/>
    <col min="6402" max="6402" width="25.453125" style="290" bestFit="1" customWidth="1"/>
    <col min="6403" max="6403" width="22.453125" style="290" customWidth="1"/>
    <col min="6404" max="6404" width="4.08984375" style="290" customWidth="1"/>
    <col min="6405" max="6405" width="7.36328125" style="290" customWidth="1"/>
    <col min="6406" max="6406" width="7.08984375" style="290" customWidth="1"/>
    <col min="6407" max="6407" width="9.6328125" style="290" bestFit="1" customWidth="1"/>
    <col min="6408" max="6408" width="17" style="290" customWidth="1"/>
    <col min="6409" max="6409" width="2" style="290" customWidth="1"/>
    <col min="6410" max="6410" width="9.6328125" style="290" customWidth="1"/>
    <col min="6411" max="6412" width="9" style="290" bestFit="1" customWidth="1"/>
    <col min="6413" max="6413" width="9.6328125" style="290" bestFit="1" customWidth="1"/>
    <col min="6414" max="6656" width="8.90625" style="290"/>
    <col min="6657" max="6657" width="6.08984375" style="290" bestFit="1" customWidth="1"/>
    <col min="6658" max="6658" width="25.453125" style="290" bestFit="1" customWidth="1"/>
    <col min="6659" max="6659" width="22.453125" style="290" customWidth="1"/>
    <col min="6660" max="6660" width="4.08984375" style="290" customWidth="1"/>
    <col min="6661" max="6661" width="7.36328125" style="290" customWidth="1"/>
    <col min="6662" max="6662" width="7.08984375" style="290" customWidth="1"/>
    <col min="6663" max="6663" width="9.6328125" style="290" bestFit="1" customWidth="1"/>
    <col min="6664" max="6664" width="17" style="290" customWidth="1"/>
    <col min="6665" max="6665" width="2" style="290" customWidth="1"/>
    <col min="6666" max="6666" width="9.6328125" style="290" customWidth="1"/>
    <col min="6667" max="6668" width="9" style="290" bestFit="1" customWidth="1"/>
    <col min="6669" max="6669" width="9.6328125" style="290" bestFit="1" customWidth="1"/>
    <col min="6670" max="6912" width="8.90625" style="290"/>
    <col min="6913" max="6913" width="6.08984375" style="290" bestFit="1" customWidth="1"/>
    <col min="6914" max="6914" width="25.453125" style="290" bestFit="1" customWidth="1"/>
    <col min="6915" max="6915" width="22.453125" style="290" customWidth="1"/>
    <col min="6916" max="6916" width="4.08984375" style="290" customWidth="1"/>
    <col min="6917" max="6917" width="7.36328125" style="290" customWidth="1"/>
    <col min="6918" max="6918" width="7.08984375" style="290" customWidth="1"/>
    <col min="6919" max="6919" width="9.6328125" style="290" bestFit="1" customWidth="1"/>
    <col min="6920" max="6920" width="17" style="290" customWidth="1"/>
    <col min="6921" max="6921" width="2" style="290" customWidth="1"/>
    <col min="6922" max="6922" width="9.6328125" style="290" customWidth="1"/>
    <col min="6923" max="6924" width="9" style="290" bestFit="1" customWidth="1"/>
    <col min="6925" max="6925" width="9.6328125" style="290" bestFit="1" customWidth="1"/>
    <col min="6926" max="7168" width="8.90625" style="290"/>
    <col min="7169" max="7169" width="6.08984375" style="290" bestFit="1" customWidth="1"/>
    <col min="7170" max="7170" width="25.453125" style="290" bestFit="1" customWidth="1"/>
    <col min="7171" max="7171" width="22.453125" style="290" customWidth="1"/>
    <col min="7172" max="7172" width="4.08984375" style="290" customWidth="1"/>
    <col min="7173" max="7173" width="7.36328125" style="290" customWidth="1"/>
    <col min="7174" max="7174" width="7.08984375" style="290" customWidth="1"/>
    <col min="7175" max="7175" width="9.6328125" style="290" bestFit="1" customWidth="1"/>
    <col min="7176" max="7176" width="17" style="290" customWidth="1"/>
    <col min="7177" max="7177" width="2" style="290" customWidth="1"/>
    <col min="7178" max="7178" width="9.6328125" style="290" customWidth="1"/>
    <col min="7179" max="7180" width="9" style="290" bestFit="1" customWidth="1"/>
    <col min="7181" max="7181" width="9.6328125" style="290" bestFit="1" customWidth="1"/>
    <col min="7182" max="7424" width="8.90625" style="290"/>
    <col min="7425" max="7425" width="6.08984375" style="290" bestFit="1" customWidth="1"/>
    <col min="7426" max="7426" width="25.453125" style="290" bestFit="1" customWidth="1"/>
    <col min="7427" max="7427" width="22.453125" style="290" customWidth="1"/>
    <col min="7428" max="7428" width="4.08984375" style="290" customWidth="1"/>
    <col min="7429" max="7429" width="7.36328125" style="290" customWidth="1"/>
    <col min="7430" max="7430" width="7.08984375" style="290" customWidth="1"/>
    <col min="7431" max="7431" width="9.6328125" style="290" bestFit="1" customWidth="1"/>
    <col min="7432" max="7432" width="17" style="290" customWidth="1"/>
    <col min="7433" max="7433" width="2" style="290" customWidth="1"/>
    <col min="7434" max="7434" width="9.6328125" style="290" customWidth="1"/>
    <col min="7435" max="7436" width="9" style="290" bestFit="1" customWidth="1"/>
    <col min="7437" max="7437" width="9.6328125" style="290" bestFit="1" customWidth="1"/>
    <col min="7438" max="7680" width="8.90625" style="290"/>
    <col min="7681" max="7681" width="6.08984375" style="290" bestFit="1" customWidth="1"/>
    <col min="7682" max="7682" width="25.453125" style="290" bestFit="1" customWidth="1"/>
    <col min="7683" max="7683" width="22.453125" style="290" customWidth="1"/>
    <col min="7684" max="7684" width="4.08984375" style="290" customWidth="1"/>
    <col min="7685" max="7685" width="7.36328125" style="290" customWidth="1"/>
    <col min="7686" max="7686" width="7.08984375" style="290" customWidth="1"/>
    <col min="7687" max="7687" width="9.6328125" style="290" bestFit="1" customWidth="1"/>
    <col min="7688" max="7688" width="17" style="290" customWidth="1"/>
    <col min="7689" max="7689" width="2" style="290" customWidth="1"/>
    <col min="7690" max="7690" width="9.6328125" style="290" customWidth="1"/>
    <col min="7691" max="7692" width="9" style="290" bestFit="1" customWidth="1"/>
    <col min="7693" max="7693" width="9.6328125" style="290" bestFit="1" customWidth="1"/>
    <col min="7694" max="7936" width="8.90625" style="290"/>
    <col min="7937" max="7937" width="6.08984375" style="290" bestFit="1" customWidth="1"/>
    <col min="7938" max="7938" width="25.453125" style="290" bestFit="1" customWidth="1"/>
    <col min="7939" max="7939" width="22.453125" style="290" customWidth="1"/>
    <col min="7940" max="7940" width="4.08984375" style="290" customWidth="1"/>
    <col min="7941" max="7941" width="7.36328125" style="290" customWidth="1"/>
    <col min="7942" max="7942" width="7.08984375" style="290" customWidth="1"/>
    <col min="7943" max="7943" width="9.6328125" style="290" bestFit="1" customWidth="1"/>
    <col min="7944" max="7944" width="17" style="290" customWidth="1"/>
    <col min="7945" max="7945" width="2" style="290" customWidth="1"/>
    <col min="7946" max="7946" width="9.6328125" style="290" customWidth="1"/>
    <col min="7947" max="7948" width="9" style="290" bestFit="1" customWidth="1"/>
    <col min="7949" max="7949" width="9.6328125" style="290" bestFit="1" customWidth="1"/>
    <col min="7950" max="8192" width="8.90625" style="290"/>
    <col min="8193" max="8193" width="6.08984375" style="290" bestFit="1" customWidth="1"/>
    <col min="8194" max="8194" width="25.453125" style="290" bestFit="1" customWidth="1"/>
    <col min="8195" max="8195" width="22.453125" style="290" customWidth="1"/>
    <col min="8196" max="8196" width="4.08984375" style="290" customWidth="1"/>
    <col min="8197" max="8197" width="7.36328125" style="290" customWidth="1"/>
    <col min="8198" max="8198" width="7.08984375" style="290" customWidth="1"/>
    <col min="8199" max="8199" width="9.6328125" style="290" bestFit="1" customWidth="1"/>
    <col min="8200" max="8200" width="17" style="290" customWidth="1"/>
    <col min="8201" max="8201" width="2" style="290" customWidth="1"/>
    <col min="8202" max="8202" width="9.6328125" style="290" customWidth="1"/>
    <col min="8203" max="8204" width="9" style="290" bestFit="1" customWidth="1"/>
    <col min="8205" max="8205" width="9.6328125" style="290" bestFit="1" customWidth="1"/>
    <col min="8206" max="8448" width="8.90625" style="290"/>
    <col min="8449" max="8449" width="6.08984375" style="290" bestFit="1" customWidth="1"/>
    <col min="8450" max="8450" width="25.453125" style="290" bestFit="1" customWidth="1"/>
    <col min="8451" max="8451" width="22.453125" style="290" customWidth="1"/>
    <col min="8452" max="8452" width="4.08984375" style="290" customWidth="1"/>
    <col min="8453" max="8453" width="7.36328125" style="290" customWidth="1"/>
    <col min="8454" max="8454" width="7.08984375" style="290" customWidth="1"/>
    <col min="8455" max="8455" width="9.6328125" style="290" bestFit="1" customWidth="1"/>
    <col min="8456" max="8456" width="17" style="290" customWidth="1"/>
    <col min="8457" max="8457" width="2" style="290" customWidth="1"/>
    <col min="8458" max="8458" width="9.6328125" style="290" customWidth="1"/>
    <col min="8459" max="8460" width="9" style="290" bestFit="1" customWidth="1"/>
    <col min="8461" max="8461" width="9.6328125" style="290" bestFit="1" customWidth="1"/>
    <col min="8462" max="8704" width="8.90625" style="290"/>
    <col min="8705" max="8705" width="6.08984375" style="290" bestFit="1" customWidth="1"/>
    <col min="8706" max="8706" width="25.453125" style="290" bestFit="1" customWidth="1"/>
    <col min="8707" max="8707" width="22.453125" style="290" customWidth="1"/>
    <col min="8708" max="8708" width="4.08984375" style="290" customWidth="1"/>
    <col min="8709" max="8709" width="7.36328125" style="290" customWidth="1"/>
    <col min="8710" max="8710" width="7.08984375" style="290" customWidth="1"/>
    <col min="8711" max="8711" width="9.6328125" style="290" bestFit="1" customWidth="1"/>
    <col min="8712" max="8712" width="17" style="290" customWidth="1"/>
    <col min="8713" max="8713" width="2" style="290" customWidth="1"/>
    <col min="8714" max="8714" width="9.6328125" style="290" customWidth="1"/>
    <col min="8715" max="8716" width="9" style="290" bestFit="1" customWidth="1"/>
    <col min="8717" max="8717" width="9.6328125" style="290" bestFit="1" customWidth="1"/>
    <col min="8718" max="8960" width="8.90625" style="290"/>
    <col min="8961" max="8961" width="6.08984375" style="290" bestFit="1" customWidth="1"/>
    <col min="8962" max="8962" width="25.453125" style="290" bestFit="1" customWidth="1"/>
    <col min="8963" max="8963" width="22.453125" style="290" customWidth="1"/>
    <col min="8964" max="8964" width="4.08984375" style="290" customWidth="1"/>
    <col min="8965" max="8965" width="7.36328125" style="290" customWidth="1"/>
    <col min="8966" max="8966" width="7.08984375" style="290" customWidth="1"/>
    <col min="8967" max="8967" width="9.6328125" style="290" bestFit="1" customWidth="1"/>
    <col min="8968" max="8968" width="17" style="290" customWidth="1"/>
    <col min="8969" max="8969" width="2" style="290" customWidth="1"/>
    <col min="8970" max="8970" width="9.6328125" style="290" customWidth="1"/>
    <col min="8971" max="8972" width="9" style="290" bestFit="1" customWidth="1"/>
    <col min="8973" max="8973" width="9.6328125" style="290" bestFit="1" customWidth="1"/>
    <col min="8974" max="9216" width="8.90625" style="290"/>
    <col min="9217" max="9217" width="6.08984375" style="290" bestFit="1" customWidth="1"/>
    <col min="9218" max="9218" width="25.453125" style="290" bestFit="1" customWidth="1"/>
    <col min="9219" max="9219" width="22.453125" style="290" customWidth="1"/>
    <col min="9220" max="9220" width="4.08984375" style="290" customWidth="1"/>
    <col min="9221" max="9221" width="7.36328125" style="290" customWidth="1"/>
    <col min="9222" max="9222" width="7.08984375" style="290" customWidth="1"/>
    <col min="9223" max="9223" width="9.6328125" style="290" bestFit="1" customWidth="1"/>
    <col min="9224" max="9224" width="17" style="290" customWidth="1"/>
    <col min="9225" max="9225" width="2" style="290" customWidth="1"/>
    <col min="9226" max="9226" width="9.6328125" style="290" customWidth="1"/>
    <col min="9227" max="9228" width="9" style="290" bestFit="1" customWidth="1"/>
    <col min="9229" max="9229" width="9.6328125" style="290" bestFit="1" customWidth="1"/>
    <col min="9230" max="9472" width="8.90625" style="290"/>
    <col min="9473" max="9473" width="6.08984375" style="290" bestFit="1" customWidth="1"/>
    <col min="9474" max="9474" width="25.453125" style="290" bestFit="1" customWidth="1"/>
    <col min="9475" max="9475" width="22.453125" style="290" customWidth="1"/>
    <col min="9476" max="9476" width="4.08984375" style="290" customWidth="1"/>
    <col min="9477" max="9477" width="7.36328125" style="290" customWidth="1"/>
    <col min="9478" max="9478" width="7.08984375" style="290" customWidth="1"/>
    <col min="9479" max="9479" width="9.6328125" style="290" bestFit="1" customWidth="1"/>
    <col min="9480" max="9480" width="17" style="290" customWidth="1"/>
    <col min="9481" max="9481" width="2" style="290" customWidth="1"/>
    <col min="9482" max="9482" width="9.6328125" style="290" customWidth="1"/>
    <col min="9483" max="9484" width="9" style="290" bestFit="1" customWidth="1"/>
    <col min="9485" max="9485" width="9.6328125" style="290" bestFit="1" customWidth="1"/>
    <col min="9486" max="9728" width="8.90625" style="290"/>
    <col min="9729" max="9729" width="6.08984375" style="290" bestFit="1" customWidth="1"/>
    <col min="9730" max="9730" width="25.453125" style="290" bestFit="1" customWidth="1"/>
    <col min="9731" max="9731" width="22.453125" style="290" customWidth="1"/>
    <col min="9732" max="9732" width="4.08984375" style="290" customWidth="1"/>
    <col min="9733" max="9733" width="7.36328125" style="290" customWidth="1"/>
    <col min="9734" max="9734" width="7.08984375" style="290" customWidth="1"/>
    <col min="9735" max="9735" width="9.6328125" style="290" bestFit="1" customWidth="1"/>
    <col min="9736" max="9736" width="17" style="290" customWidth="1"/>
    <col min="9737" max="9737" width="2" style="290" customWidth="1"/>
    <col min="9738" max="9738" width="9.6328125" style="290" customWidth="1"/>
    <col min="9739" max="9740" width="9" style="290" bestFit="1" customWidth="1"/>
    <col min="9741" max="9741" width="9.6328125" style="290" bestFit="1" customWidth="1"/>
    <col min="9742" max="9984" width="8.90625" style="290"/>
    <col min="9985" max="9985" width="6.08984375" style="290" bestFit="1" customWidth="1"/>
    <col min="9986" max="9986" width="25.453125" style="290" bestFit="1" customWidth="1"/>
    <col min="9987" max="9987" width="22.453125" style="290" customWidth="1"/>
    <col min="9988" max="9988" width="4.08984375" style="290" customWidth="1"/>
    <col min="9989" max="9989" width="7.36328125" style="290" customWidth="1"/>
    <col min="9990" max="9990" width="7.08984375" style="290" customWidth="1"/>
    <col min="9991" max="9991" width="9.6328125" style="290" bestFit="1" customWidth="1"/>
    <col min="9992" max="9992" width="17" style="290" customWidth="1"/>
    <col min="9993" max="9993" width="2" style="290" customWidth="1"/>
    <col min="9994" max="9994" width="9.6328125" style="290" customWidth="1"/>
    <col min="9995" max="9996" width="9" style="290" bestFit="1" customWidth="1"/>
    <col min="9997" max="9997" width="9.6328125" style="290" bestFit="1" customWidth="1"/>
    <col min="9998" max="10240" width="8.90625" style="290"/>
    <col min="10241" max="10241" width="6.08984375" style="290" bestFit="1" customWidth="1"/>
    <col min="10242" max="10242" width="25.453125" style="290" bestFit="1" customWidth="1"/>
    <col min="10243" max="10243" width="22.453125" style="290" customWidth="1"/>
    <col min="10244" max="10244" width="4.08984375" style="290" customWidth="1"/>
    <col min="10245" max="10245" width="7.36328125" style="290" customWidth="1"/>
    <col min="10246" max="10246" width="7.08984375" style="290" customWidth="1"/>
    <col min="10247" max="10247" width="9.6328125" style="290" bestFit="1" customWidth="1"/>
    <col min="10248" max="10248" width="17" style="290" customWidth="1"/>
    <col min="10249" max="10249" width="2" style="290" customWidth="1"/>
    <col min="10250" max="10250" width="9.6328125" style="290" customWidth="1"/>
    <col min="10251" max="10252" width="9" style="290" bestFit="1" customWidth="1"/>
    <col min="10253" max="10253" width="9.6328125" style="290" bestFit="1" customWidth="1"/>
    <col min="10254" max="10496" width="8.90625" style="290"/>
    <col min="10497" max="10497" width="6.08984375" style="290" bestFit="1" customWidth="1"/>
    <col min="10498" max="10498" width="25.453125" style="290" bestFit="1" customWidth="1"/>
    <col min="10499" max="10499" width="22.453125" style="290" customWidth="1"/>
    <col min="10500" max="10500" width="4.08984375" style="290" customWidth="1"/>
    <col min="10501" max="10501" width="7.36328125" style="290" customWidth="1"/>
    <col min="10502" max="10502" width="7.08984375" style="290" customWidth="1"/>
    <col min="10503" max="10503" width="9.6328125" style="290" bestFit="1" customWidth="1"/>
    <col min="10504" max="10504" width="17" style="290" customWidth="1"/>
    <col min="10505" max="10505" width="2" style="290" customWidth="1"/>
    <col min="10506" max="10506" width="9.6328125" style="290" customWidth="1"/>
    <col min="10507" max="10508" width="9" style="290" bestFit="1" customWidth="1"/>
    <col min="10509" max="10509" width="9.6328125" style="290" bestFit="1" customWidth="1"/>
    <col min="10510" max="10752" width="8.90625" style="290"/>
    <col min="10753" max="10753" width="6.08984375" style="290" bestFit="1" customWidth="1"/>
    <col min="10754" max="10754" width="25.453125" style="290" bestFit="1" customWidth="1"/>
    <col min="10755" max="10755" width="22.453125" style="290" customWidth="1"/>
    <col min="10756" max="10756" width="4.08984375" style="290" customWidth="1"/>
    <col min="10757" max="10757" width="7.36328125" style="290" customWidth="1"/>
    <col min="10758" max="10758" width="7.08984375" style="290" customWidth="1"/>
    <col min="10759" max="10759" width="9.6328125" style="290" bestFit="1" customWidth="1"/>
    <col min="10760" max="10760" width="17" style="290" customWidth="1"/>
    <col min="10761" max="10761" width="2" style="290" customWidth="1"/>
    <col min="10762" max="10762" width="9.6328125" style="290" customWidth="1"/>
    <col min="10763" max="10764" width="9" style="290" bestFit="1" customWidth="1"/>
    <col min="10765" max="10765" width="9.6328125" style="290" bestFit="1" customWidth="1"/>
    <col min="10766" max="11008" width="8.90625" style="290"/>
    <col min="11009" max="11009" width="6.08984375" style="290" bestFit="1" customWidth="1"/>
    <col min="11010" max="11010" width="25.453125" style="290" bestFit="1" customWidth="1"/>
    <col min="11011" max="11011" width="22.453125" style="290" customWidth="1"/>
    <col min="11012" max="11012" width="4.08984375" style="290" customWidth="1"/>
    <col min="11013" max="11013" width="7.36328125" style="290" customWidth="1"/>
    <col min="11014" max="11014" width="7.08984375" style="290" customWidth="1"/>
    <col min="11015" max="11015" width="9.6328125" style="290" bestFit="1" customWidth="1"/>
    <col min="11016" max="11016" width="17" style="290" customWidth="1"/>
    <col min="11017" max="11017" width="2" style="290" customWidth="1"/>
    <col min="11018" max="11018" width="9.6328125" style="290" customWidth="1"/>
    <col min="11019" max="11020" width="9" style="290" bestFit="1" customWidth="1"/>
    <col min="11021" max="11021" width="9.6328125" style="290" bestFit="1" customWidth="1"/>
    <col min="11022" max="11264" width="8.90625" style="290"/>
    <col min="11265" max="11265" width="6.08984375" style="290" bestFit="1" customWidth="1"/>
    <col min="11266" max="11266" width="25.453125" style="290" bestFit="1" customWidth="1"/>
    <col min="11267" max="11267" width="22.453125" style="290" customWidth="1"/>
    <col min="11268" max="11268" width="4.08984375" style="290" customWidth="1"/>
    <col min="11269" max="11269" width="7.36328125" style="290" customWidth="1"/>
    <col min="11270" max="11270" width="7.08984375" style="290" customWidth="1"/>
    <col min="11271" max="11271" width="9.6328125" style="290" bestFit="1" customWidth="1"/>
    <col min="11272" max="11272" width="17" style="290" customWidth="1"/>
    <col min="11273" max="11273" width="2" style="290" customWidth="1"/>
    <col min="11274" max="11274" width="9.6328125" style="290" customWidth="1"/>
    <col min="11275" max="11276" width="9" style="290" bestFit="1" customWidth="1"/>
    <col min="11277" max="11277" width="9.6328125" style="290" bestFit="1" customWidth="1"/>
    <col min="11278" max="11520" width="8.90625" style="290"/>
    <col min="11521" max="11521" width="6.08984375" style="290" bestFit="1" customWidth="1"/>
    <col min="11522" max="11522" width="25.453125" style="290" bestFit="1" customWidth="1"/>
    <col min="11523" max="11523" width="22.453125" style="290" customWidth="1"/>
    <col min="11524" max="11524" width="4.08984375" style="290" customWidth="1"/>
    <col min="11525" max="11525" width="7.36328125" style="290" customWidth="1"/>
    <col min="11526" max="11526" width="7.08984375" style="290" customWidth="1"/>
    <col min="11527" max="11527" width="9.6328125" style="290" bestFit="1" customWidth="1"/>
    <col min="11528" max="11528" width="17" style="290" customWidth="1"/>
    <col min="11529" max="11529" width="2" style="290" customWidth="1"/>
    <col min="11530" max="11530" width="9.6328125" style="290" customWidth="1"/>
    <col min="11531" max="11532" width="9" style="290" bestFit="1" customWidth="1"/>
    <col min="11533" max="11533" width="9.6328125" style="290" bestFit="1" customWidth="1"/>
    <col min="11534" max="11776" width="8.90625" style="290"/>
    <col min="11777" max="11777" width="6.08984375" style="290" bestFit="1" customWidth="1"/>
    <col min="11778" max="11778" width="25.453125" style="290" bestFit="1" customWidth="1"/>
    <col min="11779" max="11779" width="22.453125" style="290" customWidth="1"/>
    <col min="11780" max="11780" width="4.08984375" style="290" customWidth="1"/>
    <col min="11781" max="11781" width="7.36328125" style="290" customWidth="1"/>
    <col min="11782" max="11782" width="7.08984375" style="290" customWidth="1"/>
    <col min="11783" max="11783" width="9.6328125" style="290" bestFit="1" customWidth="1"/>
    <col min="11784" max="11784" width="17" style="290" customWidth="1"/>
    <col min="11785" max="11785" width="2" style="290" customWidth="1"/>
    <col min="11786" max="11786" width="9.6328125" style="290" customWidth="1"/>
    <col min="11787" max="11788" width="9" style="290" bestFit="1" customWidth="1"/>
    <col min="11789" max="11789" width="9.6328125" style="290" bestFit="1" customWidth="1"/>
    <col min="11790" max="12032" width="8.90625" style="290"/>
    <col min="12033" max="12033" width="6.08984375" style="290" bestFit="1" customWidth="1"/>
    <col min="12034" max="12034" width="25.453125" style="290" bestFit="1" customWidth="1"/>
    <col min="12035" max="12035" width="22.453125" style="290" customWidth="1"/>
    <col min="12036" max="12036" width="4.08984375" style="290" customWidth="1"/>
    <col min="12037" max="12037" width="7.36328125" style="290" customWidth="1"/>
    <col min="12038" max="12038" width="7.08984375" style="290" customWidth="1"/>
    <col min="12039" max="12039" width="9.6328125" style="290" bestFit="1" customWidth="1"/>
    <col min="12040" max="12040" width="17" style="290" customWidth="1"/>
    <col min="12041" max="12041" width="2" style="290" customWidth="1"/>
    <col min="12042" max="12042" width="9.6328125" style="290" customWidth="1"/>
    <col min="12043" max="12044" width="9" style="290" bestFit="1" customWidth="1"/>
    <col min="12045" max="12045" width="9.6328125" style="290" bestFit="1" customWidth="1"/>
    <col min="12046" max="12288" width="8.90625" style="290"/>
    <col min="12289" max="12289" width="6.08984375" style="290" bestFit="1" customWidth="1"/>
    <col min="12290" max="12290" width="25.453125" style="290" bestFit="1" customWidth="1"/>
    <col min="12291" max="12291" width="22.453125" style="290" customWidth="1"/>
    <col min="12292" max="12292" width="4.08984375" style="290" customWidth="1"/>
    <col min="12293" max="12293" width="7.36328125" style="290" customWidth="1"/>
    <col min="12294" max="12294" width="7.08984375" style="290" customWidth="1"/>
    <col min="12295" max="12295" width="9.6328125" style="290" bestFit="1" customWidth="1"/>
    <col min="12296" max="12296" width="17" style="290" customWidth="1"/>
    <col min="12297" max="12297" width="2" style="290" customWidth="1"/>
    <col min="12298" max="12298" width="9.6328125" style="290" customWidth="1"/>
    <col min="12299" max="12300" width="9" style="290" bestFit="1" customWidth="1"/>
    <col min="12301" max="12301" width="9.6328125" style="290" bestFit="1" customWidth="1"/>
    <col min="12302" max="12544" width="8.90625" style="290"/>
    <col min="12545" max="12545" width="6.08984375" style="290" bestFit="1" customWidth="1"/>
    <col min="12546" max="12546" width="25.453125" style="290" bestFit="1" customWidth="1"/>
    <col min="12547" max="12547" width="22.453125" style="290" customWidth="1"/>
    <col min="12548" max="12548" width="4.08984375" style="290" customWidth="1"/>
    <col min="12549" max="12549" width="7.36328125" style="290" customWidth="1"/>
    <col min="12550" max="12550" width="7.08984375" style="290" customWidth="1"/>
    <col min="12551" max="12551" width="9.6328125" style="290" bestFit="1" customWidth="1"/>
    <col min="12552" max="12552" width="17" style="290" customWidth="1"/>
    <col min="12553" max="12553" width="2" style="290" customWidth="1"/>
    <col min="12554" max="12554" width="9.6328125" style="290" customWidth="1"/>
    <col min="12555" max="12556" width="9" style="290" bestFit="1" customWidth="1"/>
    <col min="12557" max="12557" width="9.6328125" style="290" bestFit="1" customWidth="1"/>
    <col min="12558" max="12800" width="8.90625" style="290"/>
    <col min="12801" max="12801" width="6.08984375" style="290" bestFit="1" customWidth="1"/>
    <col min="12802" max="12802" width="25.453125" style="290" bestFit="1" customWidth="1"/>
    <col min="12803" max="12803" width="22.453125" style="290" customWidth="1"/>
    <col min="12804" max="12804" width="4.08984375" style="290" customWidth="1"/>
    <col min="12805" max="12805" width="7.36328125" style="290" customWidth="1"/>
    <col min="12806" max="12806" width="7.08984375" style="290" customWidth="1"/>
    <col min="12807" max="12807" width="9.6328125" style="290" bestFit="1" customWidth="1"/>
    <col min="12808" max="12808" width="17" style="290" customWidth="1"/>
    <col min="12809" max="12809" width="2" style="290" customWidth="1"/>
    <col min="12810" max="12810" width="9.6328125" style="290" customWidth="1"/>
    <col min="12811" max="12812" width="9" style="290" bestFit="1" customWidth="1"/>
    <col min="12813" max="12813" width="9.6328125" style="290" bestFit="1" customWidth="1"/>
    <col min="12814" max="13056" width="8.90625" style="290"/>
    <col min="13057" max="13057" width="6.08984375" style="290" bestFit="1" customWidth="1"/>
    <col min="13058" max="13058" width="25.453125" style="290" bestFit="1" customWidth="1"/>
    <col min="13059" max="13059" width="22.453125" style="290" customWidth="1"/>
    <col min="13060" max="13060" width="4.08984375" style="290" customWidth="1"/>
    <col min="13061" max="13061" width="7.36328125" style="290" customWidth="1"/>
    <col min="13062" max="13062" width="7.08984375" style="290" customWidth="1"/>
    <col min="13063" max="13063" width="9.6328125" style="290" bestFit="1" customWidth="1"/>
    <col min="13064" max="13064" width="17" style="290" customWidth="1"/>
    <col min="13065" max="13065" width="2" style="290" customWidth="1"/>
    <col min="13066" max="13066" width="9.6328125" style="290" customWidth="1"/>
    <col min="13067" max="13068" width="9" style="290" bestFit="1" customWidth="1"/>
    <col min="13069" max="13069" width="9.6328125" style="290" bestFit="1" customWidth="1"/>
    <col min="13070" max="13312" width="8.90625" style="290"/>
    <col min="13313" max="13313" width="6.08984375" style="290" bestFit="1" customWidth="1"/>
    <col min="13314" max="13314" width="25.453125" style="290" bestFit="1" customWidth="1"/>
    <col min="13315" max="13315" width="22.453125" style="290" customWidth="1"/>
    <col min="13316" max="13316" width="4.08984375" style="290" customWidth="1"/>
    <col min="13317" max="13317" width="7.36328125" style="290" customWidth="1"/>
    <col min="13318" max="13318" width="7.08984375" style="290" customWidth="1"/>
    <col min="13319" max="13319" width="9.6328125" style="290" bestFit="1" customWidth="1"/>
    <col min="13320" max="13320" width="17" style="290" customWidth="1"/>
    <col min="13321" max="13321" width="2" style="290" customWidth="1"/>
    <col min="13322" max="13322" width="9.6328125" style="290" customWidth="1"/>
    <col min="13323" max="13324" width="9" style="290" bestFit="1" customWidth="1"/>
    <col min="13325" max="13325" width="9.6328125" style="290" bestFit="1" customWidth="1"/>
    <col min="13326" max="13568" width="8.90625" style="290"/>
    <col min="13569" max="13569" width="6.08984375" style="290" bestFit="1" customWidth="1"/>
    <col min="13570" max="13570" width="25.453125" style="290" bestFit="1" customWidth="1"/>
    <col min="13571" max="13571" width="22.453125" style="290" customWidth="1"/>
    <col min="13572" max="13572" width="4.08984375" style="290" customWidth="1"/>
    <col min="13573" max="13573" width="7.36328125" style="290" customWidth="1"/>
    <col min="13574" max="13574" width="7.08984375" style="290" customWidth="1"/>
    <col min="13575" max="13575" width="9.6328125" style="290" bestFit="1" customWidth="1"/>
    <col min="13576" max="13576" width="17" style="290" customWidth="1"/>
    <col min="13577" max="13577" width="2" style="290" customWidth="1"/>
    <col min="13578" max="13578" width="9.6328125" style="290" customWidth="1"/>
    <col min="13579" max="13580" width="9" style="290" bestFit="1" customWidth="1"/>
    <col min="13581" max="13581" width="9.6328125" style="290" bestFit="1" customWidth="1"/>
    <col min="13582" max="13824" width="8.90625" style="290"/>
    <col min="13825" max="13825" width="6.08984375" style="290" bestFit="1" customWidth="1"/>
    <col min="13826" max="13826" width="25.453125" style="290" bestFit="1" customWidth="1"/>
    <col min="13827" max="13827" width="22.453125" style="290" customWidth="1"/>
    <col min="13828" max="13828" width="4.08984375" style="290" customWidth="1"/>
    <col min="13829" max="13829" width="7.36328125" style="290" customWidth="1"/>
    <col min="13830" max="13830" width="7.08984375" style="290" customWidth="1"/>
    <col min="13831" max="13831" width="9.6328125" style="290" bestFit="1" customWidth="1"/>
    <col min="13832" max="13832" width="17" style="290" customWidth="1"/>
    <col min="13833" max="13833" width="2" style="290" customWidth="1"/>
    <col min="13834" max="13834" width="9.6328125" style="290" customWidth="1"/>
    <col min="13835" max="13836" width="9" style="290" bestFit="1" customWidth="1"/>
    <col min="13837" max="13837" width="9.6328125" style="290" bestFit="1" customWidth="1"/>
    <col min="13838" max="14080" width="8.90625" style="290"/>
    <col min="14081" max="14081" width="6.08984375" style="290" bestFit="1" customWidth="1"/>
    <col min="14082" max="14082" width="25.453125" style="290" bestFit="1" customWidth="1"/>
    <col min="14083" max="14083" width="22.453125" style="290" customWidth="1"/>
    <col min="14084" max="14084" width="4.08984375" style="290" customWidth="1"/>
    <col min="14085" max="14085" width="7.36328125" style="290" customWidth="1"/>
    <col min="14086" max="14086" width="7.08984375" style="290" customWidth="1"/>
    <col min="14087" max="14087" width="9.6328125" style="290" bestFit="1" customWidth="1"/>
    <col min="14088" max="14088" width="17" style="290" customWidth="1"/>
    <col min="14089" max="14089" width="2" style="290" customWidth="1"/>
    <col min="14090" max="14090" width="9.6328125" style="290" customWidth="1"/>
    <col min="14091" max="14092" width="9" style="290" bestFit="1" customWidth="1"/>
    <col min="14093" max="14093" width="9.6328125" style="290" bestFit="1" customWidth="1"/>
    <col min="14094" max="14336" width="8.90625" style="290"/>
    <col min="14337" max="14337" width="6.08984375" style="290" bestFit="1" customWidth="1"/>
    <col min="14338" max="14338" width="25.453125" style="290" bestFit="1" customWidth="1"/>
    <col min="14339" max="14339" width="22.453125" style="290" customWidth="1"/>
    <col min="14340" max="14340" width="4.08984375" style="290" customWidth="1"/>
    <col min="14341" max="14341" width="7.36328125" style="290" customWidth="1"/>
    <col min="14342" max="14342" width="7.08984375" style="290" customWidth="1"/>
    <col min="14343" max="14343" width="9.6328125" style="290" bestFit="1" customWidth="1"/>
    <col min="14344" max="14344" width="17" style="290" customWidth="1"/>
    <col min="14345" max="14345" width="2" style="290" customWidth="1"/>
    <col min="14346" max="14346" width="9.6328125" style="290" customWidth="1"/>
    <col min="14347" max="14348" width="9" style="290" bestFit="1" customWidth="1"/>
    <col min="14349" max="14349" width="9.6328125" style="290" bestFit="1" customWidth="1"/>
    <col min="14350" max="14592" width="8.90625" style="290"/>
    <col min="14593" max="14593" width="6.08984375" style="290" bestFit="1" customWidth="1"/>
    <col min="14594" max="14594" width="25.453125" style="290" bestFit="1" customWidth="1"/>
    <col min="14595" max="14595" width="22.453125" style="290" customWidth="1"/>
    <col min="14596" max="14596" width="4.08984375" style="290" customWidth="1"/>
    <col min="14597" max="14597" width="7.36328125" style="290" customWidth="1"/>
    <col min="14598" max="14598" width="7.08984375" style="290" customWidth="1"/>
    <col min="14599" max="14599" width="9.6328125" style="290" bestFit="1" customWidth="1"/>
    <col min="14600" max="14600" width="17" style="290" customWidth="1"/>
    <col min="14601" max="14601" width="2" style="290" customWidth="1"/>
    <col min="14602" max="14602" width="9.6328125" style="290" customWidth="1"/>
    <col min="14603" max="14604" width="9" style="290" bestFit="1" customWidth="1"/>
    <col min="14605" max="14605" width="9.6328125" style="290" bestFit="1" customWidth="1"/>
    <col min="14606" max="14848" width="8.90625" style="290"/>
    <col min="14849" max="14849" width="6.08984375" style="290" bestFit="1" customWidth="1"/>
    <col min="14850" max="14850" width="25.453125" style="290" bestFit="1" customWidth="1"/>
    <col min="14851" max="14851" width="22.453125" style="290" customWidth="1"/>
    <col min="14852" max="14852" width="4.08984375" style="290" customWidth="1"/>
    <col min="14853" max="14853" width="7.36328125" style="290" customWidth="1"/>
    <col min="14854" max="14854" width="7.08984375" style="290" customWidth="1"/>
    <col min="14855" max="14855" width="9.6328125" style="290" bestFit="1" customWidth="1"/>
    <col min="14856" max="14856" width="17" style="290" customWidth="1"/>
    <col min="14857" max="14857" width="2" style="290" customWidth="1"/>
    <col min="14858" max="14858" width="9.6328125" style="290" customWidth="1"/>
    <col min="14859" max="14860" width="9" style="290" bestFit="1" customWidth="1"/>
    <col min="14861" max="14861" width="9.6328125" style="290" bestFit="1" customWidth="1"/>
    <col min="14862" max="15104" width="8.90625" style="290"/>
    <col min="15105" max="15105" width="6.08984375" style="290" bestFit="1" customWidth="1"/>
    <col min="15106" max="15106" width="25.453125" style="290" bestFit="1" customWidth="1"/>
    <col min="15107" max="15107" width="22.453125" style="290" customWidth="1"/>
    <col min="15108" max="15108" width="4.08984375" style="290" customWidth="1"/>
    <col min="15109" max="15109" width="7.36328125" style="290" customWidth="1"/>
    <col min="15110" max="15110" width="7.08984375" style="290" customWidth="1"/>
    <col min="15111" max="15111" width="9.6328125" style="290" bestFit="1" customWidth="1"/>
    <col min="15112" max="15112" width="17" style="290" customWidth="1"/>
    <col min="15113" max="15113" width="2" style="290" customWidth="1"/>
    <col min="15114" max="15114" width="9.6328125" style="290" customWidth="1"/>
    <col min="15115" max="15116" width="9" style="290" bestFit="1" customWidth="1"/>
    <col min="15117" max="15117" width="9.6328125" style="290" bestFit="1" customWidth="1"/>
    <col min="15118" max="15360" width="8.90625" style="290"/>
    <col min="15361" max="15361" width="6.08984375" style="290" bestFit="1" customWidth="1"/>
    <col min="15362" max="15362" width="25.453125" style="290" bestFit="1" customWidth="1"/>
    <col min="15363" max="15363" width="22.453125" style="290" customWidth="1"/>
    <col min="15364" max="15364" width="4.08984375" style="290" customWidth="1"/>
    <col min="15365" max="15365" width="7.36328125" style="290" customWidth="1"/>
    <col min="15366" max="15366" width="7.08984375" style="290" customWidth="1"/>
    <col min="15367" max="15367" width="9.6328125" style="290" bestFit="1" customWidth="1"/>
    <col min="15368" max="15368" width="17" style="290" customWidth="1"/>
    <col min="15369" max="15369" width="2" style="290" customWidth="1"/>
    <col min="15370" max="15370" width="9.6328125" style="290" customWidth="1"/>
    <col min="15371" max="15372" width="9" style="290" bestFit="1" customWidth="1"/>
    <col min="15373" max="15373" width="9.6328125" style="290" bestFit="1" customWidth="1"/>
    <col min="15374" max="15616" width="8.90625" style="290"/>
    <col min="15617" max="15617" width="6.08984375" style="290" bestFit="1" customWidth="1"/>
    <col min="15618" max="15618" width="25.453125" style="290" bestFit="1" customWidth="1"/>
    <col min="15619" max="15619" width="22.453125" style="290" customWidth="1"/>
    <col min="15620" max="15620" width="4.08984375" style="290" customWidth="1"/>
    <col min="15621" max="15621" width="7.36328125" style="290" customWidth="1"/>
    <col min="15622" max="15622" width="7.08984375" style="290" customWidth="1"/>
    <col min="15623" max="15623" width="9.6328125" style="290" bestFit="1" customWidth="1"/>
    <col min="15624" max="15624" width="17" style="290" customWidth="1"/>
    <col min="15625" max="15625" width="2" style="290" customWidth="1"/>
    <col min="15626" max="15626" width="9.6328125" style="290" customWidth="1"/>
    <col min="15627" max="15628" width="9" style="290" bestFit="1" customWidth="1"/>
    <col min="15629" max="15629" width="9.6328125" style="290" bestFit="1" customWidth="1"/>
    <col min="15630" max="15872" width="8.90625" style="290"/>
    <col min="15873" max="15873" width="6.08984375" style="290" bestFit="1" customWidth="1"/>
    <col min="15874" max="15874" width="25.453125" style="290" bestFit="1" customWidth="1"/>
    <col min="15875" max="15875" width="22.453125" style="290" customWidth="1"/>
    <col min="15876" max="15876" width="4.08984375" style="290" customWidth="1"/>
    <col min="15877" max="15877" width="7.36328125" style="290" customWidth="1"/>
    <col min="15878" max="15878" width="7.08984375" style="290" customWidth="1"/>
    <col min="15879" max="15879" width="9.6328125" style="290" bestFit="1" customWidth="1"/>
    <col min="15880" max="15880" width="17" style="290" customWidth="1"/>
    <col min="15881" max="15881" width="2" style="290" customWidth="1"/>
    <col min="15882" max="15882" width="9.6328125" style="290" customWidth="1"/>
    <col min="15883" max="15884" width="9" style="290" bestFit="1" customWidth="1"/>
    <col min="15885" max="15885" width="9.6328125" style="290" bestFit="1" customWidth="1"/>
    <col min="15886" max="16128" width="8.90625" style="290"/>
    <col min="16129" max="16129" width="6.08984375" style="290" bestFit="1" customWidth="1"/>
    <col min="16130" max="16130" width="25.453125" style="290" bestFit="1" customWidth="1"/>
    <col min="16131" max="16131" width="22.453125" style="290" customWidth="1"/>
    <col min="16132" max="16132" width="4.08984375" style="290" customWidth="1"/>
    <col min="16133" max="16133" width="7.36328125" style="290" customWidth="1"/>
    <col min="16134" max="16134" width="7.08984375" style="290" customWidth="1"/>
    <col min="16135" max="16135" width="9.6328125" style="290" bestFit="1" customWidth="1"/>
    <col min="16136" max="16136" width="17" style="290" customWidth="1"/>
    <col min="16137" max="16137" width="2" style="290" customWidth="1"/>
    <col min="16138" max="16138" width="9.6328125" style="290" customWidth="1"/>
    <col min="16139" max="16140" width="9" style="290" bestFit="1" customWidth="1"/>
    <col min="16141" max="16141" width="9.6328125" style="290" bestFit="1" customWidth="1"/>
    <col min="16142" max="16384" width="8.90625" style="290"/>
  </cols>
  <sheetData>
    <row r="1" spans="1:11" s="290" customFormat="1" ht="23.15" customHeight="1">
      <c r="A1" s="10" t="s">
        <v>18</v>
      </c>
      <c r="B1" s="10" t="s">
        <v>24</v>
      </c>
      <c r="C1" s="10" t="s">
        <v>25</v>
      </c>
      <c r="D1" s="11" t="s">
        <v>26</v>
      </c>
      <c r="E1" s="10" t="s">
        <v>23</v>
      </c>
      <c r="F1" s="12" t="s">
        <v>20</v>
      </c>
      <c r="G1" s="12" t="s">
        <v>27</v>
      </c>
      <c r="H1" s="11" t="s">
        <v>28</v>
      </c>
      <c r="I1" s="13"/>
      <c r="J1" s="10" t="s">
        <v>173</v>
      </c>
      <c r="K1" s="12" t="s">
        <v>174</v>
      </c>
    </row>
    <row r="2" spans="1:11" s="290" customFormat="1" ht="11.25" customHeight="1">
      <c r="A2" s="192">
        <v>1</v>
      </c>
      <c r="B2" s="204" t="s">
        <v>189</v>
      </c>
      <c r="C2" s="208"/>
      <c r="D2" s="192"/>
      <c r="E2" s="167"/>
      <c r="F2" s="168"/>
      <c r="G2" s="168"/>
      <c r="H2" s="170"/>
      <c r="I2" s="19"/>
      <c r="J2" s="16"/>
      <c r="K2" s="17"/>
    </row>
    <row r="3" spans="1:11" s="290" customFormat="1" ht="11.25" customHeight="1">
      <c r="A3" s="193"/>
      <c r="B3" s="205"/>
      <c r="C3" s="209"/>
      <c r="D3" s="197"/>
      <c r="E3" s="172"/>
      <c r="F3" s="173"/>
      <c r="G3" s="173"/>
      <c r="H3" s="171"/>
      <c r="I3" s="19"/>
      <c r="J3" s="16"/>
      <c r="K3" s="17"/>
    </row>
    <row r="4" spans="1:11" s="290" customFormat="1" ht="11.25" customHeight="1">
      <c r="A4" s="198"/>
      <c r="B4" s="204"/>
      <c r="C4" s="196"/>
      <c r="D4" s="192"/>
      <c r="E4" s="164"/>
      <c r="F4" s="168"/>
      <c r="G4" s="168"/>
      <c r="H4" s="170"/>
      <c r="I4" s="19"/>
      <c r="J4" s="16"/>
      <c r="K4" s="17"/>
    </row>
    <row r="5" spans="1:11" s="290" customFormat="1" ht="11.25" customHeight="1">
      <c r="A5" s="199"/>
      <c r="B5" s="205"/>
      <c r="C5" s="197"/>
      <c r="D5" s="197"/>
      <c r="E5" s="165"/>
      <c r="F5" s="173"/>
      <c r="G5" s="173"/>
      <c r="H5" s="171"/>
      <c r="I5" s="19"/>
      <c r="J5" s="16"/>
      <c r="K5" s="17"/>
    </row>
    <row r="6" spans="1:11" s="290" customFormat="1" ht="11.25" customHeight="1">
      <c r="A6" s="198"/>
      <c r="B6" s="196" t="s">
        <v>290</v>
      </c>
      <c r="C6" s="208" t="s">
        <v>293</v>
      </c>
      <c r="D6" s="190" t="s">
        <v>147</v>
      </c>
      <c r="E6" s="217">
        <v>8.3000000000000007</v>
      </c>
      <c r="F6" s="212"/>
      <c r="G6" s="202"/>
      <c r="H6" s="170"/>
      <c r="I6" s="19"/>
      <c r="J6" s="16"/>
      <c r="K6" s="17"/>
    </row>
    <row r="7" spans="1:11" s="290" customFormat="1" ht="11.25" customHeight="1">
      <c r="A7" s="199"/>
      <c r="B7" s="197"/>
      <c r="C7" s="209"/>
      <c r="D7" s="191"/>
      <c r="E7" s="303"/>
      <c r="F7" s="303"/>
      <c r="G7" s="303"/>
      <c r="H7" s="171"/>
      <c r="I7" s="19"/>
      <c r="J7" s="16"/>
      <c r="K7" s="17"/>
    </row>
    <row r="8" spans="1:11" s="290" customFormat="1" ht="11.25" customHeight="1">
      <c r="A8" s="198"/>
      <c r="B8" s="196" t="s">
        <v>283</v>
      </c>
      <c r="C8" s="208" t="s">
        <v>284</v>
      </c>
      <c r="D8" s="190" t="s">
        <v>192</v>
      </c>
      <c r="E8" s="214">
        <v>166</v>
      </c>
      <c r="F8" s="212"/>
      <c r="G8" s="202"/>
      <c r="H8" s="170"/>
      <c r="I8" s="19"/>
      <c r="J8" s="16"/>
      <c r="K8" s="17"/>
    </row>
    <row r="9" spans="1:11" s="290" customFormat="1" ht="11.25" customHeight="1">
      <c r="A9" s="199"/>
      <c r="B9" s="197"/>
      <c r="C9" s="209"/>
      <c r="D9" s="191"/>
      <c r="E9" s="303"/>
      <c r="F9" s="303"/>
      <c r="G9" s="303"/>
      <c r="H9" s="171"/>
      <c r="I9" s="19"/>
      <c r="J9" s="16"/>
      <c r="K9" s="17"/>
    </row>
    <row r="10" spans="1:11" s="290" customFormat="1" ht="11.25" customHeight="1">
      <c r="A10" s="198"/>
      <c r="B10" s="196" t="s">
        <v>285</v>
      </c>
      <c r="C10" s="208" t="s">
        <v>286</v>
      </c>
      <c r="D10" s="190" t="s">
        <v>172</v>
      </c>
      <c r="E10" s="198">
        <v>2</v>
      </c>
      <c r="F10" s="212"/>
      <c r="G10" s="202"/>
      <c r="H10" s="170"/>
      <c r="I10" s="19"/>
      <c r="J10" s="16"/>
      <c r="K10" s="17"/>
    </row>
    <row r="11" spans="1:11" s="290" customFormat="1" ht="11.25" customHeight="1">
      <c r="A11" s="199"/>
      <c r="B11" s="197"/>
      <c r="C11" s="209"/>
      <c r="D11" s="191"/>
      <c r="E11" s="303"/>
      <c r="F11" s="303"/>
      <c r="G11" s="303"/>
      <c r="H11" s="171"/>
      <c r="I11" s="19"/>
      <c r="J11" s="16"/>
      <c r="K11" s="17"/>
    </row>
    <row r="12" spans="1:11" s="290" customFormat="1" ht="11.25" customHeight="1">
      <c r="A12" s="198"/>
      <c r="B12" s="196" t="s">
        <v>291</v>
      </c>
      <c r="C12" s="225" t="s">
        <v>292</v>
      </c>
      <c r="D12" s="190" t="s">
        <v>147</v>
      </c>
      <c r="E12" s="214">
        <v>8.1</v>
      </c>
      <c r="F12" s="212"/>
      <c r="G12" s="202"/>
      <c r="H12" s="170"/>
      <c r="I12" s="19"/>
      <c r="J12" s="16"/>
      <c r="K12" s="17"/>
    </row>
    <row r="13" spans="1:11" s="290" customFormat="1" ht="11.25" customHeight="1">
      <c r="A13" s="199"/>
      <c r="B13" s="197"/>
      <c r="C13" s="220"/>
      <c r="D13" s="191"/>
      <c r="E13" s="303"/>
      <c r="F13" s="303"/>
      <c r="G13" s="303"/>
      <c r="H13" s="171"/>
      <c r="I13" s="19"/>
      <c r="J13" s="16"/>
      <c r="K13" s="17"/>
    </row>
    <row r="14" spans="1:11" s="290" customFormat="1" ht="11.25" customHeight="1">
      <c r="A14" s="198"/>
      <c r="B14" s="196" t="s">
        <v>291</v>
      </c>
      <c r="C14" s="225" t="s">
        <v>358</v>
      </c>
      <c r="D14" s="190" t="s">
        <v>192</v>
      </c>
      <c r="E14" s="214">
        <v>18.8</v>
      </c>
      <c r="F14" s="212"/>
      <c r="G14" s="202"/>
      <c r="H14" s="170"/>
      <c r="I14" s="19"/>
      <c r="J14" s="16"/>
      <c r="K14" s="17"/>
    </row>
    <row r="15" spans="1:11" s="290" customFormat="1" ht="11.25" customHeight="1">
      <c r="A15" s="199"/>
      <c r="B15" s="197"/>
      <c r="C15" s="220"/>
      <c r="D15" s="191"/>
      <c r="E15" s="303"/>
      <c r="F15" s="303"/>
      <c r="G15" s="303"/>
      <c r="H15" s="171"/>
      <c r="I15" s="19"/>
      <c r="J15" s="16"/>
      <c r="K15" s="17"/>
    </row>
    <row r="16" spans="1:11" s="290" customFormat="1" ht="11.25" customHeight="1">
      <c r="A16" s="198"/>
      <c r="B16" s="196" t="s">
        <v>287</v>
      </c>
      <c r="C16" s="208"/>
      <c r="D16" s="190" t="s">
        <v>192</v>
      </c>
      <c r="E16" s="214">
        <v>156</v>
      </c>
      <c r="F16" s="212"/>
      <c r="G16" s="202"/>
      <c r="H16" s="170"/>
      <c r="I16" s="19"/>
      <c r="J16" s="16"/>
      <c r="K16" s="17"/>
    </row>
    <row r="17" spans="1:11" s="290" customFormat="1" ht="11.25" customHeight="1">
      <c r="A17" s="199"/>
      <c r="B17" s="197"/>
      <c r="C17" s="209"/>
      <c r="D17" s="191"/>
      <c r="E17" s="303"/>
      <c r="F17" s="303"/>
      <c r="G17" s="303"/>
      <c r="H17" s="171"/>
      <c r="I17" s="19"/>
      <c r="J17" s="16"/>
      <c r="K17" s="17"/>
    </row>
    <row r="18" spans="1:11" s="290" customFormat="1" ht="11.25" customHeight="1">
      <c r="A18" s="198"/>
      <c r="B18" s="204" t="s">
        <v>270</v>
      </c>
      <c r="C18" s="219" t="s">
        <v>295</v>
      </c>
      <c r="D18" s="192" t="s">
        <v>203</v>
      </c>
      <c r="E18" s="218">
        <v>1</v>
      </c>
      <c r="F18" s="212"/>
      <c r="G18" s="202"/>
      <c r="H18" s="170"/>
      <c r="I18" s="19"/>
      <c r="J18" s="16"/>
      <c r="K18" s="17"/>
    </row>
    <row r="19" spans="1:11" s="290" customFormat="1" ht="11.25" customHeight="1">
      <c r="A19" s="199"/>
      <c r="B19" s="205"/>
      <c r="C19" s="221"/>
      <c r="D19" s="197"/>
      <c r="E19" s="303"/>
      <c r="F19" s="303"/>
      <c r="G19" s="303"/>
      <c r="H19" s="171"/>
      <c r="I19" s="19"/>
      <c r="J19" s="16"/>
      <c r="K19" s="17"/>
    </row>
    <row r="20" spans="1:11" s="290" customFormat="1" ht="11.25" customHeight="1">
      <c r="A20" s="198"/>
      <c r="B20" s="204" t="s">
        <v>270</v>
      </c>
      <c r="C20" s="196" t="s">
        <v>296</v>
      </c>
      <c r="D20" s="192" t="s">
        <v>203</v>
      </c>
      <c r="E20" s="218">
        <v>1</v>
      </c>
      <c r="F20" s="212"/>
      <c r="G20" s="202"/>
      <c r="H20" s="170"/>
      <c r="I20" s="19"/>
      <c r="J20" s="16"/>
      <c r="K20" s="17"/>
    </row>
    <row r="21" spans="1:11" s="290" customFormat="1" ht="11.25" customHeight="1">
      <c r="A21" s="199"/>
      <c r="B21" s="205"/>
      <c r="C21" s="197"/>
      <c r="D21" s="197"/>
      <c r="E21" s="303"/>
      <c r="F21" s="303"/>
      <c r="G21" s="303"/>
      <c r="H21" s="171"/>
      <c r="I21" s="19"/>
      <c r="J21" s="16"/>
      <c r="K21" s="17"/>
    </row>
    <row r="22" spans="1:11" s="290" customFormat="1" ht="11.25" customHeight="1">
      <c r="A22" s="198"/>
      <c r="B22" s="204" t="s">
        <v>270</v>
      </c>
      <c r="C22" s="196" t="s">
        <v>297</v>
      </c>
      <c r="D22" s="192" t="s">
        <v>203</v>
      </c>
      <c r="E22" s="218">
        <v>1</v>
      </c>
      <c r="F22" s="212"/>
      <c r="G22" s="202"/>
      <c r="H22" s="170"/>
      <c r="I22" s="19"/>
      <c r="J22" s="16"/>
      <c r="K22" s="17"/>
    </row>
    <row r="23" spans="1:11" s="290" customFormat="1" ht="11.25" customHeight="1">
      <c r="A23" s="199"/>
      <c r="B23" s="205"/>
      <c r="C23" s="197"/>
      <c r="D23" s="197"/>
      <c r="E23" s="303"/>
      <c r="F23" s="303"/>
      <c r="G23" s="303"/>
      <c r="H23" s="171"/>
      <c r="I23" s="19"/>
      <c r="J23" s="16"/>
      <c r="K23" s="17"/>
    </row>
    <row r="24" spans="1:11" s="290" customFormat="1" ht="11.25" customHeight="1">
      <c r="A24" s="198"/>
      <c r="B24" s="204" t="s">
        <v>270</v>
      </c>
      <c r="C24" s="196" t="s">
        <v>298</v>
      </c>
      <c r="D24" s="192" t="s">
        <v>203</v>
      </c>
      <c r="E24" s="218">
        <v>1</v>
      </c>
      <c r="F24" s="212"/>
      <c r="G24" s="202"/>
      <c r="H24" s="170"/>
      <c r="I24" s="19"/>
      <c r="J24" s="16"/>
      <c r="K24" s="17"/>
    </row>
    <row r="25" spans="1:11" s="290" customFormat="1" ht="11.25" customHeight="1">
      <c r="A25" s="199"/>
      <c r="B25" s="205"/>
      <c r="C25" s="197"/>
      <c r="D25" s="197"/>
      <c r="E25" s="303"/>
      <c r="F25" s="303"/>
      <c r="G25" s="303"/>
      <c r="H25" s="171"/>
      <c r="I25" s="19"/>
      <c r="J25" s="16"/>
      <c r="K25" s="17"/>
    </row>
    <row r="26" spans="1:11" s="290" customFormat="1" ht="11.25" customHeight="1">
      <c r="A26" s="198"/>
      <c r="B26" s="204"/>
      <c r="C26" s="219"/>
      <c r="D26" s="192"/>
      <c r="E26" s="164"/>
      <c r="F26" s="168"/>
      <c r="G26" s="168"/>
      <c r="H26" s="170"/>
      <c r="I26" s="19"/>
      <c r="J26" s="16"/>
      <c r="K26" s="17"/>
    </row>
    <row r="27" spans="1:11" s="290" customFormat="1" ht="11.25" customHeight="1">
      <c r="A27" s="199"/>
      <c r="B27" s="205"/>
      <c r="C27" s="221"/>
      <c r="D27" s="197"/>
      <c r="E27" s="165"/>
      <c r="F27" s="173"/>
      <c r="G27" s="173"/>
      <c r="H27" s="171"/>
      <c r="I27" s="19"/>
      <c r="J27" s="16"/>
      <c r="K27" s="17"/>
    </row>
    <row r="28" spans="1:11" s="290" customFormat="1" ht="11.25" customHeight="1">
      <c r="A28" s="198"/>
      <c r="B28" s="196"/>
      <c r="C28" s="196"/>
      <c r="D28" s="190"/>
      <c r="E28" s="164"/>
      <c r="F28" s="168"/>
      <c r="G28" s="168"/>
      <c r="H28" s="170"/>
      <c r="I28" s="19"/>
      <c r="J28" s="16"/>
      <c r="K28" s="17"/>
    </row>
    <row r="29" spans="1:11" s="290" customFormat="1" ht="11.25" customHeight="1">
      <c r="A29" s="199"/>
      <c r="B29" s="197"/>
      <c r="C29" s="197"/>
      <c r="D29" s="191"/>
      <c r="E29" s="165"/>
      <c r="F29" s="173"/>
      <c r="G29" s="173"/>
      <c r="H29" s="171"/>
      <c r="I29" s="19"/>
      <c r="J29" s="16"/>
      <c r="K29" s="17"/>
    </row>
    <row r="30" spans="1:11" s="263" customFormat="1" ht="11.25" customHeight="1">
      <c r="A30" s="198"/>
      <c r="B30" s="196"/>
      <c r="C30" s="196"/>
      <c r="D30" s="190"/>
      <c r="E30" s="164"/>
      <c r="F30" s="168"/>
      <c r="G30" s="168"/>
      <c r="H30" s="170"/>
      <c r="I30" s="19"/>
      <c r="J30" s="16"/>
      <c r="K30" s="17"/>
    </row>
    <row r="31" spans="1:11" s="263" customFormat="1" ht="11.25" customHeight="1">
      <c r="A31" s="199"/>
      <c r="B31" s="197"/>
      <c r="C31" s="197"/>
      <c r="D31" s="191"/>
      <c r="E31" s="165"/>
      <c r="F31" s="173"/>
      <c r="G31" s="173"/>
      <c r="H31" s="171"/>
      <c r="I31" s="19"/>
      <c r="J31" s="16"/>
      <c r="K31" s="17"/>
    </row>
    <row r="32" spans="1:11" s="263" customFormat="1" ht="11.25" customHeight="1">
      <c r="A32" s="198"/>
      <c r="B32" s="196"/>
      <c r="C32" s="208"/>
      <c r="D32" s="190"/>
      <c r="E32" s="164"/>
      <c r="F32" s="168"/>
      <c r="G32" s="168"/>
      <c r="H32" s="170"/>
      <c r="I32" s="19"/>
      <c r="J32" s="16"/>
      <c r="K32" s="17"/>
    </row>
    <row r="33" spans="1:11" s="263" customFormat="1" ht="11.25" customHeight="1">
      <c r="A33" s="199"/>
      <c r="B33" s="197"/>
      <c r="C33" s="209"/>
      <c r="D33" s="191"/>
      <c r="E33" s="165"/>
      <c r="F33" s="173"/>
      <c r="G33" s="173"/>
      <c r="H33" s="171"/>
      <c r="I33" s="19"/>
      <c r="J33" s="16"/>
      <c r="K33" s="17"/>
    </row>
    <row r="34" spans="1:11" s="290" customFormat="1" ht="11.25" customHeight="1">
      <c r="A34" s="198"/>
      <c r="B34" s="196"/>
      <c r="C34" s="225"/>
      <c r="D34" s="190"/>
      <c r="E34" s="164"/>
      <c r="F34" s="168"/>
      <c r="G34" s="168"/>
      <c r="H34" s="170"/>
      <c r="I34" s="19"/>
      <c r="J34" s="16"/>
      <c r="K34" s="17"/>
    </row>
    <row r="35" spans="1:11" s="290" customFormat="1" ht="11.25" customHeight="1">
      <c r="A35" s="199"/>
      <c r="B35" s="197"/>
      <c r="C35" s="220"/>
      <c r="D35" s="191"/>
      <c r="E35" s="165"/>
      <c r="F35" s="173"/>
      <c r="G35" s="173"/>
      <c r="H35" s="171"/>
      <c r="I35" s="19"/>
      <c r="J35" s="16"/>
      <c r="K35" s="17"/>
    </row>
    <row r="36" spans="1:11" s="290" customFormat="1" ht="11.25" customHeight="1">
      <c r="A36" s="198"/>
      <c r="B36" s="204"/>
      <c r="C36" s="219"/>
      <c r="D36" s="192"/>
      <c r="E36" s="164"/>
      <c r="F36" s="168"/>
      <c r="G36" s="168"/>
      <c r="H36" s="170"/>
      <c r="I36" s="19"/>
      <c r="J36" s="16"/>
      <c r="K36" s="17"/>
    </row>
    <row r="37" spans="1:11" s="290" customFormat="1" ht="11.25" customHeight="1">
      <c r="A37" s="199"/>
      <c r="B37" s="205"/>
      <c r="C37" s="221"/>
      <c r="D37" s="197"/>
      <c r="E37" s="165"/>
      <c r="F37" s="173"/>
      <c r="G37" s="173"/>
      <c r="H37" s="171"/>
      <c r="I37" s="19"/>
      <c r="J37" s="16"/>
      <c r="K37" s="17"/>
    </row>
    <row r="38" spans="1:11" s="290" customFormat="1" ht="11.25" customHeight="1">
      <c r="A38" s="198"/>
      <c r="B38" s="204"/>
      <c r="C38" s="196"/>
      <c r="D38" s="192"/>
      <c r="E38" s="164"/>
      <c r="F38" s="168"/>
      <c r="G38" s="168"/>
      <c r="H38" s="170"/>
      <c r="I38" s="19"/>
      <c r="J38" s="16"/>
      <c r="K38" s="17"/>
    </row>
    <row r="39" spans="1:11" s="290" customFormat="1" ht="11.25" customHeight="1">
      <c r="A39" s="199"/>
      <c r="B39" s="205"/>
      <c r="C39" s="197"/>
      <c r="D39" s="197"/>
      <c r="E39" s="165"/>
      <c r="F39" s="173"/>
      <c r="G39" s="173"/>
      <c r="H39" s="171"/>
      <c r="I39" s="19"/>
      <c r="J39" s="16"/>
      <c r="K39" s="17"/>
    </row>
    <row r="40" spans="1:11" s="290" customFormat="1" ht="11.25" customHeight="1">
      <c r="A40" s="198"/>
      <c r="B40" s="204"/>
      <c r="C40" s="196"/>
      <c r="D40" s="192"/>
      <c r="E40" s="164"/>
      <c r="F40" s="168"/>
      <c r="G40" s="168"/>
      <c r="H40" s="170"/>
      <c r="I40" s="19"/>
      <c r="J40" s="16"/>
      <c r="K40" s="17"/>
    </row>
    <row r="41" spans="1:11" s="290" customFormat="1" ht="11.25" customHeight="1">
      <c r="A41" s="199"/>
      <c r="B41" s="205"/>
      <c r="C41" s="197"/>
      <c r="D41" s="197"/>
      <c r="E41" s="165"/>
      <c r="F41" s="173"/>
      <c r="G41" s="173"/>
      <c r="H41" s="171"/>
      <c r="I41" s="19"/>
      <c r="J41" s="16"/>
      <c r="K41" s="17"/>
    </row>
    <row r="42" spans="1:11" s="290" customFormat="1" ht="11.25" customHeight="1">
      <c r="A42" s="198"/>
      <c r="B42" s="204"/>
      <c r="C42" s="196"/>
      <c r="D42" s="192"/>
      <c r="E42" s="164"/>
      <c r="F42" s="168"/>
      <c r="G42" s="168"/>
      <c r="H42" s="170"/>
      <c r="I42" s="19"/>
      <c r="J42" s="16"/>
      <c r="K42" s="17"/>
    </row>
    <row r="43" spans="1:11" s="290" customFormat="1" ht="11.25" customHeight="1">
      <c r="A43" s="199"/>
      <c r="B43" s="205"/>
      <c r="C43" s="197"/>
      <c r="D43" s="197"/>
      <c r="E43" s="165"/>
      <c r="F43" s="173"/>
      <c r="G43" s="173"/>
      <c r="H43" s="171"/>
      <c r="I43" s="19"/>
      <c r="J43" s="16"/>
      <c r="K43" s="17"/>
    </row>
    <row r="44" spans="1:11" s="290" customFormat="1" ht="11.25" customHeight="1">
      <c r="A44" s="198"/>
      <c r="B44" s="204"/>
      <c r="C44" s="190"/>
      <c r="D44" s="190"/>
      <c r="E44" s="164"/>
      <c r="F44" s="168"/>
      <c r="G44" s="168"/>
      <c r="H44" s="170"/>
      <c r="I44" s="19"/>
      <c r="J44" s="16"/>
      <c r="K44" s="17"/>
    </row>
    <row r="45" spans="1:11" s="290" customFormat="1" ht="11.25" customHeight="1">
      <c r="A45" s="199"/>
      <c r="B45" s="205"/>
      <c r="C45" s="191"/>
      <c r="D45" s="191"/>
      <c r="E45" s="165"/>
      <c r="F45" s="173"/>
      <c r="G45" s="173"/>
      <c r="H45" s="171"/>
      <c r="I45" s="19"/>
      <c r="J45" s="16"/>
      <c r="K45" s="17"/>
    </row>
    <row r="46" spans="1:11" s="290" customFormat="1" ht="11.25" customHeight="1">
      <c r="A46" s="198"/>
      <c r="B46" s="204"/>
      <c r="C46" s="190"/>
      <c r="D46" s="190"/>
      <c r="E46" s="164"/>
      <c r="F46" s="168"/>
      <c r="G46" s="168"/>
      <c r="H46" s="170"/>
      <c r="I46" s="19"/>
      <c r="J46" s="16"/>
      <c r="K46" s="17"/>
    </row>
    <row r="47" spans="1:11" s="290" customFormat="1" ht="11.25" customHeight="1">
      <c r="A47" s="199"/>
      <c r="B47" s="205"/>
      <c r="C47" s="191"/>
      <c r="D47" s="191"/>
      <c r="E47" s="165"/>
      <c r="F47" s="173"/>
      <c r="G47" s="173"/>
      <c r="H47" s="171"/>
      <c r="I47" s="19"/>
      <c r="J47" s="16"/>
      <c r="K47" s="17"/>
    </row>
    <row r="48" spans="1:11" s="290" customFormat="1" ht="11.25" customHeight="1">
      <c r="A48" s="198"/>
      <c r="B48" s="204"/>
      <c r="C48" s="190"/>
      <c r="D48" s="190"/>
      <c r="E48" s="164"/>
      <c r="F48" s="168"/>
      <c r="G48" s="168"/>
      <c r="H48" s="170"/>
      <c r="I48" s="19"/>
      <c r="J48" s="16"/>
      <c r="K48" s="17"/>
    </row>
    <row r="49" spans="1:11" s="290" customFormat="1" ht="11.25" customHeight="1">
      <c r="A49" s="199"/>
      <c r="B49" s="205"/>
      <c r="C49" s="191"/>
      <c r="D49" s="191"/>
      <c r="E49" s="165"/>
      <c r="F49" s="173"/>
      <c r="G49" s="173"/>
      <c r="H49" s="171"/>
      <c r="I49" s="19"/>
      <c r="J49" s="16"/>
      <c r="K49" s="17"/>
    </row>
    <row r="50" spans="1:11" s="290" customFormat="1" ht="11.25" customHeight="1">
      <c r="A50" s="198"/>
      <c r="B50" s="204"/>
      <c r="C50" s="190"/>
      <c r="D50" s="190"/>
      <c r="E50" s="164"/>
      <c r="F50" s="168"/>
      <c r="G50" s="168"/>
      <c r="H50" s="170"/>
      <c r="I50" s="19"/>
      <c r="J50" s="16"/>
      <c r="K50" s="17"/>
    </row>
    <row r="51" spans="1:11" s="290" customFormat="1" ht="11.25" customHeight="1">
      <c r="A51" s="199"/>
      <c r="B51" s="205"/>
      <c r="C51" s="191"/>
      <c r="D51" s="191"/>
      <c r="E51" s="165"/>
      <c r="F51" s="173"/>
      <c r="G51" s="173"/>
      <c r="H51" s="171"/>
      <c r="I51" s="19"/>
      <c r="J51" s="16"/>
      <c r="K51" s="17"/>
    </row>
    <row r="52" spans="1:11" s="290" customFormat="1" ht="11.25" customHeight="1">
      <c r="A52" s="198"/>
      <c r="B52" s="204"/>
      <c r="C52" s="190"/>
      <c r="D52" s="190"/>
      <c r="E52" s="164"/>
      <c r="F52" s="168"/>
      <c r="G52" s="168"/>
      <c r="H52" s="170"/>
      <c r="I52" s="19"/>
      <c r="J52" s="16"/>
      <c r="K52" s="17"/>
    </row>
    <row r="53" spans="1:11" s="290" customFormat="1" ht="11.25" customHeight="1">
      <c r="A53" s="199"/>
      <c r="B53" s="205"/>
      <c r="C53" s="191"/>
      <c r="D53" s="191"/>
      <c r="E53" s="165"/>
      <c r="F53" s="173"/>
      <c r="G53" s="173"/>
      <c r="H53" s="171"/>
      <c r="I53" s="19"/>
      <c r="J53" s="16"/>
      <c r="K53" s="17"/>
    </row>
    <row r="54" spans="1:11" s="290" customFormat="1" ht="11.25" customHeight="1">
      <c r="A54" s="198"/>
      <c r="B54" s="204"/>
      <c r="C54" s="190"/>
      <c r="D54" s="190"/>
      <c r="E54" s="164"/>
      <c r="F54" s="168"/>
      <c r="G54" s="168"/>
      <c r="H54" s="170"/>
      <c r="I54" s="19"/>
      <c r="J54" s="16"/>
      <c r="K54" s="17"/>
    </row>
    <row r="55" spans="1:11" s="290" customFormat="1" ht="11.25" customHeight="1">
      <c r="A55" s="199"/>
      <c r="B55" s="205"/>
      <c r="C55" s="191"/>
      <c r="D55" s="191"/>
      <c r="E55" s="165"/>
      <c r="F55" s="173"/>
      <c r="G55" s="173"/>
      <c r="H55" s="171"/>
      <c r="I55" s="19"/>
      <c r="J55" s="16"/>
      <c r="K55" s="17"/>
    </row>
    <row r="56" spans="1:11" s="290" customFormat="1" ht="11.25" customHeight="1">
      <c r="A56" s="198"/>
      <c r="B56" s="204"/>
      <c r="C56" s="190"/>
      <c r="D56" s="190"/>
      <c r="E56" s="164"/>
      <c r="F56" s="168"/>
      <c r="G56" s="168"/>
      <c r="H56" s="170"/>
      <c r="I56" s="19"/>
      <c r="J56" s="16"/>
      <c r="K56" s="17"/>
    </row>
    <row r="57" spans="1:11" s="290" customFormat="1" ht="11.25" customHeight="1">
      <c r="A57" s="199"/>
      <c r="B57" s="205"/>
      <c r="C57" s="191"/>
      <c r="D57" s="191"/>
      <c r="E57" s="165"/>
      <c r="F57" s="173"/>
      <c r="G57" s="173"/>
      <c r="H57" s="171"/>
      <c r="I57" s="19"/>
      <c r="J57" s="16"/>
      <c r="K57" s="17"/>
    </row>
    <row r="58" spans="1:11" s="263" customFormat="1" ht="11.25" customHeight="1">
      <c r="A58" s="198"/>
      <c r="B58" s="204"/>
      <c r="C58" s="190"/>
      <c r="D58" s="190"/>
      <c r="E58" s="164"/>
      <c r="F58" s="168"/>
      <c r="G58" s="168"/>
      <c r="H58" s="170"/>
      <c r="I58" s="19"/>
      <c r="J58" s="16"/>
      <c r="K58" s="17"/>
    </row>
    <row r="59" spans="1:11" s="263" customFormat="1" ht="11.25" customHeight="1">
      <c r="A59" s="199"/>
      <c r="B59" s="205"/>
      <c r="C59" s="191"/>
      <c r="D59" s="191"/>
      <c r="E59" s="165"/>
      <c r="F59" s="173"/>
      <c r="G59" s="173"/>
      <c r="H59" s="171"/>
      <c r="I59" s="19"/>
      <c r="J59" s="16"/>
      <c r="K59" s="17"/>
    </row>
    <row r="60" spans="1:11" s="263" customFormat="1" ht="11.25" customHeight="1">
      <c r="A60" s="198"/>
      <c r="B60" s="204"/>
      <c r="C60" s="190"/>
      <c r="D60" s="190"/>
      <c r="E60" s="164"/>
      <c r="F60" s="168"/>
      <c r="G60" s="168"/>
      <c r="H60" s="170"/>
      <c r="I60" s="19"/>
      <c r="J60" s="16"/>
      <c r="K60" s="17"/>
    </row>
    <row r="61" spans="1:11" s="263" customFormat="1" ht="11.25" customHeight="1">
      <c r="A61" s="199"/>
      <c r="B61" s="205"/>
      <c r="C61" s="191"/>
      <c r="D61" s="191"/>
      <c r="E61" s="165"/>
      <c r="F61" s="173"/>
      <c r="G61" s="173"/>
      <c r="H61" s="171"/>
      <c r="I61" s="19"/>
      <c r="J61" s="16"/>
      <c r="K61" s="17"/>
    </row>
    <row r="62" spans="1:11" s="263" customFormat="1" ht="11.25" customHeight="1">
      <c r="A62" s="198"/>
      <c r="B62" s="204"/>
      <c r="C62" s="190"/>
      <c r="D62" s="190"/>
      <c r="E62" s="164"/>
      <c r="F62" s="168"/>
      <c r="G62" s="168"/>
      <c r="H62" s="170"/>
      <c r="I62" s="19"/>
      <c r="J62" s="16"/>
      <c r="K62" s="17"/>
    </row>
    <row r="63" spans="1:11" s="263" customFormat="1" ht="11.25" customHeight="1">
      <c r="A63" s="199"/>
      <c r="B63" s="205"/>
      <c r="C63" s="191"/>
      <c r="D63" s="191"/>
      <c r="E63" s="165"/>
      <c r="F63" s="173"/>
      <c r="G63" s="173"/>
      <c r="H63" s="171"/>
      <c r="I63" s="19"/>
      <c r="J63" s="16"/>
      <c r="K63" s="17"/>
    </row>
    <row r="64" spans="1:11" s="263" customFormat="1" ht="11.25" customHeight="1">
      <c r="A64" s="198"/>
      <c r="B64" s="204"/>
      <c r="C64" s="190"/>
      <c r="D64" s="190"/>
      <c r="E64" s="164"/>
      <c r="F64" s="168"/>
      <c r="G64" s="168"/>
      <c r="H64" s="170"/>
      <c r="I64" s="19"/>
      <c r="J64" s="16"/>
      <c r="K64" s="17"/>
    </row>
    <row r="65" spans="1:13" s="263" customFormat="1" ht="11.25" customHeight="1">
      <c r="A65" s="199"/>
      <c r="B65" s="205"/>
      <c r="C65" s="191"/>
      <c r="D65" s="191"/>
      <c r="E65" s="165"/>
      <c r="F65" s="173"/>
      <c r="G65" s="173"/>
      <c r="H65" s="171"/>
      <c r="I65" s="19"/>
      <c r="J65" s="16"/>
      <c r="K65" s="17"/>
    </row>
    <row r="66" spans="1:13" s="263" customFormat="1" ht="11.25" customHeight="1">
      <c r="A66" s="198"/>
      <c r="B66" s="204"/>
      <c r="C66" s="190"/>
      <c r="D66" s="190"/>
      <c r="E66" s="164"/>
      <c r="F66" s="168"/>
      <c r="G66" s="168"/>
      <c r="H66" s="170"/>
      <c r="I66" s="19"/>
      <c r="J66" s="16"/>
      <c r="K66" s="17"/>
    </row>
    <row r="67" spans="1:13" s="263" customFormat="1" ht="11.25" customHeight="1">
      <c r="A67" s="199"/>
      <c r="B67" s="205"/>
      <c r="C67" s="191"/>
      <c r="D67" s="191"/>
      <c r="E67" s="165"/>
      <c r="F67" s="173"/>
      <c r="G67" s="173"/>
      <c r="H67" s="171"/>
      <c r="I67" s="19"/>
      <c r="J67" s="16"/>
      <c r="K67" s="17"/>
    </row>
    <row r="68" spans="1:13" s="263" customFormat="1" ht="11.25" customHeight="1">
      <c r="A68" s="198"/>
      <c r="B68" s="204"/>
      <c r="C68" s="190"/>
      <c r="D68" s="190"/>
      <c r="E68" s="164"/>
      <c r="F68" s="168"/>
      <c r="G68" s="168"/>
      <c r="H68" s="170"/>
      <c r="I68" s="19"/>
      <c r="J68" s="16"/>
      <c r="K68" s="17"/>
    </row>
    <row r="69" spans="1:13" s="263" customFormat="1" ht="11.25" customHeight="1">
      <c r="A69" s="199"/>
      <c r="B69" s="205"/>
      <c r="C69" s="191"/>
      <c r="D69" s="191"/>
      <c r="E69" s="165"/>
      <c r="F69" s="173"/>
      <c r="G69" s="173"/>
      <c r="H69" s="171"/>
      <c r="I69" s="19"/>
      <c r="J69" s="16"/>
      <c r="K69" s="17"/>
    </row>
    <row r="70" spans="1:13" s="263" customFormat="1" ht="11.25" customHeight="1">
      <c r="A70" s="198"/>
      <c r="B70" s="204"/>
      <c r="C70" s="190"/>
      <c r="D70" s="190"/>
      <c r="E70" s="164"/>
      <c r="F70" s="168"/>
      <c r="G70" s="168"/>
      <c r="H70" s="170"/>
      <c r="I70" s="19"/>
      <c r="J70" s="16"/>
      <c r="K70" s="17"/>
    </row>
    <row r="71" spans="1:13" s="263" customFormat="1" ht="11.25" customHeight="1">
      <c r="A71" s="199"/>
      <c r="B71" s="205"/>
      <c r="C71" s="191"/>
      <c r="D71" s="191"/>
      <c r="E71" s="165"/>
      <c r="F71" s="173"/>
      <c r="G71" s="173"/>
      <c r="H71" s="171"/>
      <c r="I71" s="19"/>
      <c r="J71" s="16"/>
      <c r="K71" s="17"/>
    </row>
    <row r="72" spans="1:13" s="263" customFormat="1" ht="11.25" customHeight="1">
      <c r="A72" s="198"/>
      <c r="B72" s="204"/>
      <c r="C72" s="190"/>
      <c r="D72" s="190"/>
      <c r="E72" s="164"/>
      <c r="F72" s="168"/>
      <c r="G72" s="168"/>
      <c r="H72" s="170"/>
      <c r="I72" s="19"/>
      <c r="J72" s="16"/>
      <c r="K72" s="17"/>
    </row>
    <row r="73" spans="1:13" s="263" customFormat="1" ht="11.25" customHeight="1">
      <c r="A73" s="199"/>
      <c r="B73" s="205"/>
      <c r="C73" s="191"/>
      <c r="D73" s="191"/>
      <c r="E73" s="165"/>
      <c r="F73" s="173"/>
      <c r="G73" s="173"/>
      <c r="H73" s="171"/>
      <c r="I73" s="19"/>
      <c r="J73" s="16"/>
      <c r="K73" s="17"/>
    </row>
    <row r="74" spans="1:13" s="263" customFormat="1" ht="11.25" customHeight="1">
      <c r="A74" s="192"/>
      <c r="B74" s="204" t="s">
        <v>196</v>
      </c>
      <c r="C74" s="192"/>
      <c r="D74" s="192"/>
      <c r="E74" s="164"/>
      <c r="F74" s="168"/>
      <c r="G74" s="206"/>
      <c r="H74" s="170"/>
      <c r="I74" s="136"/>
      <c r="J74" s="16"/>
      <c r="K74" s="20"/>
    </row>
    <row r="75" spans="1:13" s="263" customFormat="1" ht="11.25" customHeight="1">
      <c r="A75" s="193"/>
      <c r="B75" s="205"/>
      <c r="C75" s="193"/>
      <c r="D75" s="193"/>
      <c r="E75" s="165"/>
      <c r="F75" s="173"/>
      <c r="G75" s="303"/>
      <c r="H75" s="171"/>
      <c r="I75" s="21"/>
      <c r="J75" s="172"/>
      <c r="K75" s="169"/>
      <c r="M75" s="330"/>
    </row>
    <row r="76" spans="1:13" s="290" customFormat="1" ht="23.15" customHeight="1">
      <c r="A76" s="203"/>
      <c r="B76" s="331"/>
      <c r="C76" s="331"/>
      <c r="D76" s="331"/>
      <c r="E76" s="331"/>
      <c r="F76" s="332"/>
      <c r="G76" s="332"/>
      <c r="H76" s="332"/>
      <c r="I76" s="19"/>
      <c r="J76" s="19"/>
      <c r="K76" s="143"/>
    </row>
  </sheetData>
  <mergeCells count="180">
    <mergeCell ref="A76:H76"/>
    <mergeCell ref="A72:A73"/>
    <mergeCell ref="B72:B73"/>
    <mergeCell ref="C72:C73"/>
    <mergeCell ref="D72:D73"/>
    <mergeCell ref="A74:A75"/>
    <mergeCell ref="B74:B75"/>
    <mergeCell ref="C74:C75"/>
    <mergeCell ref="D74:D75"/>
    <mergeCell ref="G74:G75"/>
    <mergeCell ref="A68:A69"/>
    <mergeCell ref="B68:B69"/>
    <mergeCell ref="C68:C69"/>
    <mergeCell ref="D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C61"/>
    <mergeCell ref="D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C53"/>
    <mergeCell ref="D52:D53"/>
    <mergeCell ref="A54:A55"/>
    <mergeCell ref="B54:B55"/>
    <mergeCell ref="C54:C55"/>
    <mergeCell ref="D54:D55"/>
    <mergeCell ref="A48:A49"/>
    <mergeCell ref="B48:B49"/>
    <mergeCell ref="C48:C49"/>
    <mergeCell ref="D48:D49"/>
    <mergeCell ref="A50:A51"/>
    <mergeCell ref="B50:B51"/>
    <mergeCell ref="C50:C51"/>
    <mergeCell ref="D50:D51"/>
    <mergeCell ref="A44:A45"/>
    <mergeCell ref="B44:B45"/>
    <mergeCell ref="C44:C45"/>
    <mergeCell ref="D44:D45"/>
    <mergeCell ref="A46:A47"/>
    <mergeCell ref="B46:B47"/>
    <mergeCell ref="C46:C47"/>
    <mergeCell ref="D46:D47"/>
    <mergeCell ref="A40:A41"/>
    <mergeCell ref="B40:B41"/>
    <mergeCell ref="C40:C41"/>
    <mergeCell ref="D40:D41"/>
    <mergeCell ref="A42:A43"/>
    <mergeCell ref="B42:B43"/>
    <mergeCell ref="C42:C43"/>
    <mergeCell ref="D42:D43"/>
    <mergeCell ref="A36:A37"/>
    <mergeCell ref="B36:B37"/>
    <mergeCell ref="C36:C37"/>
    <mergeCell ref="D36:D37"/>
    <mergeCell ref="A38:A39"/>
    <mergeCell ref="B38:B39"/>
    <mergeCell ref="C38:C39"/>
    <mergeCell ref="D38:D39"/>
    <mergeCell ref="A32:A33"/>
    <mergeCell ref="B32:B33"/>
    <mergeCell ref="C32:C33"/>
    <mergeCell ref="D32:D33"/>
    <mergeCell ref="A34:A35"/>
    <mergeCell ref="B34:B35"/>
    <mergeCell ref="C34:C35"/>
    <mergeCell ref="D34:D35"/>
    <mergeCell ref="A28:A29"/>
    <mergeCell ref="B28:B29"/>
    <mergeCell ref="C28:C29"/>
    <mergeCell ref="D28:D29"/>
    <mergeCell ref="A30:A31"/>
    <mergeCell ref="B30:B31"/>
    <mergeCell ref="C30:C31"/>
    <mergeCell ref="D30:D31"/>
    <mergeCell ref="A24:A25"/>
    <mergeCell ref="B24:B25"/>
    <mergeCell ref="C24:C25"/>
    <mergeCell ref="D24:D25"/>
    <mergeCell ref="A26:A27"/>
    <mergeCell ref="B26:B27"/>
    <mergeCell ref="C26:C27"/>
    <mergeCell ref="D26:D27"/>
    <mergeCell ref="A20:A21"/>
    <mergeCell ref="B20:B21"/>
    <mergeCell ref="C20:C21"/>
    <mergeCell ref="D20:D21"/>
    <mergeCell ref="A22:A23"/>
    <mergeCell ref="B22:B23"/>
    <mergeCell ref="C22:C23"/>
    <mergeCell ref="D22:D23"/>
    <mergeCell ref="A16:A17"/>
    <mergeCell ref="B16:B17"/>
    <mergeCell ref="C16:C17"/>
    <mergeCell ref="D16:D17"/>
    <mergeCell ref="A18:A19"/>
    <mergeCell ref="B18:B19"/>
    <mergeCell ref="C18:C19"/>
    <mergeCell ref="D18:D19"/>
    <mergeCell ref="A12:A13"/>
    <mergeCell ref="B12:B13"/>
    <mergeCell ref="C12:C13"/>
    <mergeCell ref="D12:D13"/>
    <mergeCell ref="A14:A15"/>
    <mergeCell ref="B14:B15"/>
    <mergeCell ref="C14:C15"/>
    <mergeCell ref="D14:D15"/>
    <mergeCell ref="A8:A9"/>
    <mergeCell ref="B8:B9"/>
    <mergeCell ref="C8:C9"/>
    <mergeCell ref="D8:D9"/>
    <mergeCell ref="A10:A11"/>
    <mergeCell ref="B10:B11"/>
    <mergeCell ref="C10:C11"/>
    <mergeCell ref="D10:D11"/>
    <mergeCell ref="A4:A5"/>
    <mergeCell ref="B4:B5"/>
    <mergeCell ref="C4:C5"/>
    <mergeCell ref="D4:D5"/>
    <mergeCell ref="A6:A7"/>
    <mergeCell ref="B6:B7"/>
    <mergeCell ref="C6:C7"/>
    <mergeCell ref="D6:D7"/>
    <mergeCell ref="A2:A3"/>
    <mergeCell ref="B2:B3"/>
    <mergeCell ref="C2:C3"/>
    <mergeCell ref="D2:D3"/>
    <mergeCell ref="E6:E7"/>
    <mergeCell ref="F6:F7"/>
    <mergeCell ref="G6:G7"/>
    <mergeCell ref="E8:E9"/>
    <mergeCell ref="F8:F9"/>
    <mergeCell ref="G8:G9"/>
    <mergeCell ref="E10:E11"/>
    <mergeCell ref="F10:F11"/>
    <mergeCell ref="G10:G11"/>
    <mergeCell ref="E12:E13"/>
    <mergeCell ref="F12:F13"/>
    <mergeCell ref="G12:G13"/>
    <mergeCell ref="E14:E15"/>
    <mergeCell ref="F14:F15"/>
    <mergeCell ref="G14:G15"/>
    <mergeCell ref="E16:E17"/>
    <mergeCell ref="F16:F17"/>
    <mergeCell ref="G16:G17"/>
    <mergeCell ref="G18:G19"/>
    <mergeCell ref="G20:G21"/>
    <mergeCell ref="G22:G23"/>
    <mergeCell ref="G24:G25"/>
    <mergeCell ref="F18:F19"/>
    <mergeCell ref="F20:F21"/>
    <mergeCell ref="F22:F23"/>
    <mergeCell ref="F24:F25"/>
    <mergeCell ref="E18:E19"/>
    <mergeCell ref="E20:E21"/>
    <mergeCell ref="E22:E23"/>
    <mergeCell ref="E24:E25"/>
  </mergeCells>
  <phoneticPr fontId="43"/>
  <printOptions horizontalCentered="1" verticalCentered="1"/>
  <pageMargins left="0.19685039370078741" right="0.19685039370078741" top="0.98425196850393704" bottom="0.59055118110236227" header="0.51181102362204722" footer="0.11811023622047245"/>
  <pageSetup paperSize="9" scale="83" firstPageNumber="0" orientation="portrait" r:id="rId1"/>
  <headerFooter alignWithMargins="0">
    <oddFooter>&amp;C東御市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40F57-B867-46BE-A264-A292CF875874}">
  <sheetPr>
    <tabColor rgb="FF00B0F0"/>
  </sheetPr>
  <dimension ref="A1:K76"/>
  <sheetViews>
    <sheetView showZeros="0" view="pageBreakPreview" zoomScale="110" zoomScaleNormal="100" zoomScaleSheetLayoutView="110" workbookViewId="0"/>
  </sheetViews>
  <sheetFormatPr defaultColWidth="9" defaultRowHeight="13"/>
  <cols>
    <col min="1" max="1" width="6.08984375" style="289" bestFit="1" customWidth="1"/>
    <col min="2" max="2" width="25.453125" style="290" bestFit="1" customWidth="1"/>
    <col min="3" max="3" width="22.453125" style="290" customWidth="1"/>
    <col min="4" max="4" width="4.08984375" style="333" customWidth="1"/>
    <col min="5" max="5" width="7.36328125" style="290" customWidth="1"/>
    <col min="6" max="6" width="7.08984375" style="9" customWidth="1"/>
    <col min="7" max="7" width="9.6328125" style="290" bestFit="1" customWidth="1"/>
    <col min="8" max="8" width="17" style="157" customWidth="1"/>
    <col min="9" max="9" width="2" style="290" customWidth="1"/>
    <col min="10" max="10" width="6.90625" style="290" customWidth="1"/>
    <col min="11" max="16384" width="9" style="290"/>
  </cols>
  <sheetData>
    <row r="1" spans="1:11" ht="23.15" customHeight="1">
      <c r="A1" s="10" t="s">
        <v>18</v>
      </c>
      <c r="B1" s="10" t="s">
        <v>24</v>
      </c>
      <c r="C1" s="10" t="s">
        <v>25</v>
      </c>
      <c r="D1" s="11" t="s">
        <v>26</v>
      </c>
      <c r="E1" s="10" t="s">
        <v>23</v>
      </c>
      <c r="F1" s="12" t="s">
        <v>20</v>
      </c>
      <c r="G1" s="12" t="s">
        <v>27</v>
      </c>
      <c r="H1" s="11" t="s">
        <v>28</v>
      </c>
      <c r="I1" s="13"/>
      <c r="J1" s="10" t="s">
        <v>29</v>
      </c>
      <c r="K1" s="12" t="s">
        <v>30</v>
      </c>
    </row>
    <row r="2" spans="1:11" ht="23.15" customHeight="1">
      <c r="A2" s="14"/>
      <c r="B2" s="138"/>
      <c r="C2" s="16"/>
      <c r="D2" s="11"/>
      <c r="E2" s="16"/>
      <c r="F2" s="17"/>
      <c r="G2" s="17"/>
      <c r="H2" s="18"/>
      <c r="I2" s="19"/>
      <c r="J2" s="16"/>
      <c r="K2" s="17"/>
    </row>
    <row r="3" spans="1:11" ht="23.15" customHeight="1">
      <c r="A3" s="153">
        <v>1</v>
      </c>
      <c r="B3" s="16" t="s">
        <v>304</v>
      </c>
      <c r="C3" s="16"/>
      <c r="D3" s="11"/>
      <c r="E3" s="16"/>
      <c r="F3" s="17"/>
      <c r="G3" s="17"/>
      <c r="H3" s="158"/>
      <c r="I3" s="19"/>
      <c r="J3" s="16"/>
      <c r="K3" s="17"/>
    </row>
    <row r="4" spans="1:11" ht="23.15" customHeight="1">
      <c r="A4" s="153"/>
      <c r="B4" s="16"/>
      <c r="C4" s="16"/>
      <c r="D4" s="11"/>
      <c r="E4" s="16"/>
      <c r="F4" s="17"/>
      <c r="G4" s="17"/>
      <c r="H4" s="158"/>
      <c r="I4" s="19"/>
      <c r="J4" s="16"/>
      <c r="K4" s="17"/>
    </row>
    <row r="5" spans="1:11" ht="23.15" customHeight="1">
      <c r="A5" s="154"/>
      <c r="B5" s="138" t="s">
        <v>305</v>
      </c>
      <c r="C5" s="16" t="s">
        <v>306</v>
      </c>
      <c r="D5" s="11" t="s">
        <v>145</v>
      </c>
      <c r="E5" s="16">
        <v>8</v>
      </c>
      <c r="F5" s="17"/>
      <c r="G5" s="17"/>
      <c r="H5" s="158"/>
      <c r="I5" s="19"/>
      <c r="J5" s="16"/>
      <c r="K5" s="17"/>
    </row>
    <row r="6" spans="1:11" ht="23.15" customHeight="1">
      <c r="A6" s="154"/>
      <c r="B6" s="16" t="s">
        <v>307</v>
      </c>
      <c r="C6" s="16" t="s">
        <v>308</v>
      </c>
      <c r="D6" s="11" t="s">
        <v>145</v>
      </c>
      <c r="E6" s="16">
        <v>6</v>
      </c>
      <c r="F6" s="17"/>
      <c r="G6" s="17"/>
      <c r="H6" s="158"/>
      <c r="I6" s="19"/>
      <c r="J6" s="16"/>
      <c r="K6" s="17"/>
    </row>
    <row r="7" spans="1:11" ht="23.15" customHeight="1">
      <c r="A7" s="154"/>
      <c r="B7" s="138" t="s">
        <v>309</v>
      </c>
      <c r="C7" s="16" t="s">
        <v>310</v>
      </c>
      <c r="D7" s="11" t="s">
        <v>145</v>
      </c>
      <c r="E7" s="16">
        <v>3</v>
      </c>
      <c r="F7" s="17"/>
      <c r="G7" s="17"/>
      <c r="H7" s="158"/>
      <c r="I7" s="19"/>
      <c r="J7" s="16"/>
      <c r="K7" s="17"/>
    </row>
    <row r="8" spans="1:11" ht="23.15" customHeight="1">
      <c r="A8" s="154"/>
      <c r="B8" s="138" t="s">
        <v>309</v>
      </c>
      <c r="C8" s="16" t="s">
        <v>311</v>
      </c>
      <c r="D8" s="11" t="s">
        <v>145</v>
      </c>
      <c r="E8" s="16">
        <v>8</v>
      </c>
      <c r="F8" s="17"/>
      <c r="G8" s="17"/>
      <c r="H8" s="158"/>
      <c r="I8" s="19"/>
      <c r="J8" s="16"/>
      <c r="K8" s="17"/>
    </row>
    <row r="9" spans="1:11" ht="23.15" customHeight="1">
      <c r="A9" s="154"/>
      <c r="B9" s="16"/>
      <c r="C9" s="16"/>
      <c r="D9" s="11"/>
      <c r="E9" s="16"/>
      <c r="F9" s="17"/>
      <c r="G9" s="17"/>
      <c r="H9" s="158"/>
      <c r="I9" s="19"/>
      <c r="J9" s="16"/>
      <c r="K9" s="17"/>
    </row>
    <row r="10" spans="1:11" ht="23.15" customHeight="1">
      <c r="A10" s="154"/>
      <c r="B10" s="16" t="s">
        <v>312</v>
      </c>
      <c r="C10" s="16" t="s">
        <v>313</v>
      </c>
      <c r="D10" s="11" t="s">
        <v>146</v>
      </c>
      <c r="E10" s="16">
        <v>1</v>
      </c>
      <c r="F10" s="17"/>
      <c r="G10" s="17"/>
      <c r="H10" s="158"/>
      <c r="I10" s="19"/>
      <c r="J10" s="16"/>
      <c r="K10" s="17"/>
    </row>
    <row r="11" spans="1:11" ht="23.15" customHeight="1">
      <c r="A11" s="154"/>
      <c r="B11" s="16" t="s">
        <v>314</v>
      </c>
      <c r="C11" s="16" t="s">
        <v>315</v>
      </c>
      <c r="D11" s="11" t="s">
        <v>301</v>
      </c>
      <c r="E11" s="16">
        <v>1</v>
      </c>
      <c r="F11" s="17"/>
      <c r="G11" s="17"/>
      <c r="H11" s="158"/>
      <c r="I11" s="19"/>
      <c r="J11" s="16"/>
      <c r="K11" s="17"/>
    </row>
    <row r="12" spans="1:11" ht="23.15" customHeight="1">
      <c r="A12" s="154"/>
      <c r="B12" s="16"/>
      <c r="C12" s="155"/>
      <c r="D12" s="11"/>
      <c r="E12" s="16"/>
      <c r="F12" s="17"/>
      <c r="G12" s="17"/>
      <c r="H12" s="158"/>
      <c r="I12" s="19"/>
      <c r="J12" s="16"/>
      <c r="K12" s="17"/>
    </row>
    <row r="13" spans="1:11" ht="23.15" customHeight="1">
      <c r="A13" s="154"/>
      <c r="B13" s="16" t="s">
        <v>316</v>
      </c>
      <c r="C13" s="162" t="s">
        <v>359</v>
      </c>
      <c r="D13" s="11" t="s">
        <v>317</v>
      </c>
      <c r="E13" s="16">
        <v>1</v>
      </c>
      <c r="F13" s="17"/>
      <c r="G13" s="17"/>
      <c r="H13" s="158"/>
      <c r="I13" s="19"/>
      <c r="J13" s="16"/>
      <c r="K13" s="17"/>
    </row>
    <row r="14" spans="1:11" ht="23.15" customHeight="1">
      <c r="A14" s="154"/>
      <c r="B14" s="16" t="s">
        <v>318</v>
      </c>
      <c r="C14" s="163" t="s">
        <v>319</v>
      </c>
      <c r="D14" s="11" t="s">
        <v>172</v>
      </c>
      <c r="E14" s="16">
        <v>2</v>
      </c>
      <c r="F14" s="17"/>
      <c r="G14" s="17"/>
      <c r="H14" s="158"/>
      <c r="I14" s="19"/>
      <c r="J14" s="16"/>
      <c r="K14" s="17"/>
    </row>
    <row r="15" spans="1:11" ht="23.15" customHeight="1">
      <c r="A15" s="154"/>
      <c r="B15" s="138"/>
      <c r="C15" s="16"/>
      <c r="D15" s="11"/>
      <c r="E15" s="16"/>
      <c r="F15" s="17"/>
      <c r="G15" s="17"/>
      <c r="H15" s="158"/>
      <c r="I15" s="19"/>
      <c r="J15" s="16"/>
      <c r="K15" s="17"/>
    </row>
    <row r="16" spans="1:11" ht="23.15" customHeight="1">
      <c r="A16" s="154"/>
      <c r="B16" s="16" t="s">
        <v>320</v>
      </c>
      <c r="C16" s="16"/>
      <c r="D16" s="11" t="s">
        <v>144</v>
      </c>
      <c r="E16" s="16">
        <v>1</v>
      </c>
      <c r="F16" s="17"/>
      <c r="G16" s="17"/>
      <c r="H16" s="158"/>
      <c r="I16" s="19"/>
      <c r="J16" s="16"/>
      <c r="K16" s="17"/>
    </row>
    <row r="17" spans="1:11" ht="23.15" customHeight="1">
      <c r="A17" s="154"/>
      <c r="B17" s="10"/>
      <c r="C17" s="16"/>
      <c r="D17" s="10"/>
      <c r="E17" s="16"/>
      <c r="F17" s="17"/>
      <c r="G17" s="20"/>
      <c r="H17" s="158"/>
      <c r="I17" s="19"/>
      <c r="J17" s="16"/>
      <c r="K17" s="17"/>
    </row>
    <row r="18" spans="1:11" ht="23.15" customHeight="1">
      <c r="A18" s="154"/>
      <c r="B18" s="10" t="s">
        <v>303</v>
      </c>
      <c r="C18" s="16"/>
      <c r="D18" s="10"/>
      <c r="E18" s="16"/>
      <c r="F18" s="17"/>
      <c r="G18" s="20"/>
      <c r="H18" s="158"/>
      <c r="I18" s="19"/>
      <c r="J18" s="16"/>
      <c r="K18" s="17"/>
    </row>
    <row r="19" spans="1:11" ht="23.15" customHeight="1">
      <c r="A19" s="154"/>
      <c r="B19" s="138"/>
      <c r="C19" s="155"/>
      <c r="D19" s="10"/>
      <c r="E19" s="16"/>
      <c r="F19" s="17"/>
      <c r="G19" s="17"/>
      <c r="H19" s="158"/>
      <c r="I19" s="19"/>
      <c r="J19" s="16"/>
      <c r="K19" s="17"/>
    </row>
    <row r="20" spans="1:11" ht="23.15" customHeight="1">
      <c r="A20" s="154"/>
      <c r="B20" s="138"/>
      <c r="C20" s="155"/>
      <c r="D20" s="10"/>
      <c r="E20" s="16"/>
      <c r="F20" s="17"/>
      <c r="G20" s="17"/>
      <c r="H20" s="158"/>
      <c r="I20" s="19"/>
      <c r="J20" s="16"/>
      <c r="K20" s="17"/>
    </row>
    <row r="21" spans="1:11" ht="23.15" customHeight="1">
      <c r="A21" s="10"/>
      <c r="B21" s="16"/>
      <c r="C21" s="16"/>
      <c r="D21" s="11"/>
      <c r="E21" s="16"/>
      <c r="F21" s="17"/>
      <c r="G21" s="17"/>
      <c r="H21" s="156"/>
      <c r="I21" s="19"/>
      <c r="J21" s="16"/>
      <c r="K21" s="17"/>
    </row>
    <row r="22" spans="1:11" ht="23.15" customHeight="1">
      <c r="A22" s="10"/>
      <c r="B22" s="16"/>
      <c r="C22" s="16"/>
      <c r="D22" s="11"/>
      <c r="E22" s="16"/>
      <c r="F22" s="17"/>
      <c r="G22" s="17"/>
      <c r="H22" s="156"/>
      <c r="I22" s="19"/>
      <c r="J22" s="16"/>
      <c r="K22" s="17"/>
    </row>
    <row r="23" spans="1:11" ht="23.15" customHeight="1">
      <c r="A23" s="10"/>
      <c r="B23" s="16"/>
      <c r="C23" s="16"/>
      <c r="D23" s="11"/>
      <c r="E23" s="16"/>
      <c r="F23" s="17"/>
      <c r="G23" s="17"/>
      <c r="H23" s="156"/>
      <c r="I23" s="19"/>
      <c r="J23" s="16"/>
      <c r="K23" s="17"/>
    </row>
    <row r="24" spans="1:11" ht="23.15" customHeight="1">
      <c r="A24" s="10"/>
      <c r="B24" s="10"/>
      <c r="C24" s="16"/>
      <c r="D24" s="11"/>
      <c r="E24" s="16"/>
      <c r="F24" s="17"/>
      <c r="G24" s="17"/>
      <c r="H24" s="18"/>
      <c r="I24" s="19"/>
      <c r="J24" s="16"/>
      <c r="K24" s="17"/>
    </row>
    <row r="25" spans="1:11" ht="23.15" customHeight="1">
      <c r="A25" s="10"/>
      <c r="B25" s="16"/>
      <c r="C25" s="16"/>
      <c r="D25" s="11"/>
      <c r="E25" s="16"/>
      <c r="F25" s="17"/>
      <c r="G25" s="17"/>
      <c r="H25" s="156"/>
      <c r="I25" s="19"/>
      <c r="J25" s="16"/>
      <c r="K25" s="17"/>
    </row>
    <row r="26" spans="1:11" ht="23.15" customHeight="1">
      <c r="A26" s="10"/>
      <c r="B26" s="10"/>
      <c r="C26" s="16"/>
      <c r="D26" s="11"/>
      <c r="E26" s="16"/>
      <c r="F26" s="17"/>
      <c r="G26" s="17"/>
      <c r="H26" s="18"/>
      <c r="I26" s="19"/>
      <c r="J26" s="16"/>
      <c r="K26" s="17"/>
    </row>
    <row r="27" spans="1:11" ht="23.15" customHeight="1">
      <c r="A27" s="154"/>
      <c r="B27" s="16"/>
      <c r="C27" s="16"/>
      <c r="D27" s="11"/>
      <c r="E27" s="16"/>
      <c r="F27" s="17"/>
      <c r="G27" s="12"/>
      <c r="H27" s="18"/>
      <c r="I27" s="19"/>
      <c r="J27" s="16"/>
      <c r="K27" s="17"/>
    </row>
    <row r="28" spans="1:11" ht="23.15" customHeight="1">
      <c r="A28" s="153"/>
      <c r="B28" s="16"/>
      <c r="C28" s="16"/>
      <c r="D28" s="10"/>
      <c r="E28" s="16"/>
      <c r="F28" s="17"/>
      <c r="G28" s="12"/>
      <c r="H28" s="156"/>
      <c r="I28" s="19"/>
      <c r="J28" s="16"/>
      <c r="K28" s="17"/>
    </row>
    <row r="29" spans="1:11" ht="23.15" customHeight="1">
      <c r="A29" s="153"/>
      <c r="B29" s="16"/>
      <c r="C29" s="16"/>
      <c r="D29" s="11"/>
      <c r="E29" s="16"/>
      <c r="F29" s="17"/>
      <c r="G29" s="17"/>
      <c r="H29" s="18"/>
      <c r="I29" s="19"/>
      <c r="J29" s="16"/>
      <c r="K29" s="17"/>
    </row>
    <row r="30" spans="1:11" ht="23.15" customHeight="1">
      <c r="A30" s="154"/>
      <c r="B30" s="16"/>
      <c r="C30" s="16"/>
      <c r="D30" s="11"/>
      <c r="E30" s="16"/>
      <c r="F30" s="17"/>
      <c r="G30" s="17"/>
      <c r="H30" s="18"/>
      <c r="I30" s="19"/>
      <c r="J30" s="16"/>
      <c r="K30" s="17"/>
    </row>
    <row r="31" spans="1:11" ht="23.15" customHeight="1">
      <c r="A31" s="154"/>
      <c r="B31" s="16"/>
      <c r="C31" s="16"/>
      <c r="D31" s="11"/>
      <c r="E31" s="16"/>
      <c r="F31" s="17"/>
      <c r="G31" s="17"/>
      <c r="H31" s="18"/>
      <c r="I31" s="19"/>
      <c r="J31" s="16"/>
      <c r="K31" s="17"/>
    </row>
    <row r="32" spans="1:11" ht="23.15" customHeight="1">
      <c r="A32" s="10"/>
      <c r="B32" s="10"/>
      <c r="C32" s="16"/>
      <c r="D32" s="11"/>
      <c r="E32" s="16"/>
      <c r="F32" s="17"/>
      <c r="G32" s="139"/>
      <c r="H32" s="18"/>
      <c r="I32" s="19"/>
      <c r="J32" s="16"/>
      <c r="K32" s="17"/>
    </row>
    <row r="33" spans="1:11" ht="23.15" customHeight="1">
      <c r="A33" s="10"/>
      <c r="B33" s="16"/>
      <c r="C33" s="16"/>
      <c r="D33" s="11"/>
      <c r="E33" s="16"/>
      <c r="F33" s="17"/>
      <c r="G33" s="12"/>
      <c r="H33" s="18"/>
      <c r="I33" s="19"/>
      <c r="J33" s="16"/>
      <c r="K33" s="17"/>
    </row>
    <row r="34" spans="1:11" ht="23.15" customHeight="1">
      <c r="A34" s="154"/>
      <c r="B34" s="15"/>
      <c r="C34" s="16"/>
      <c r="D34" s="166"/>
      <c r="E34" s="172"/>
      <c r="F34" s="173"/>
      <c r="G34" s="17"/>
      <c r="H34" s="18"/>
      <c r="I34" s="19"/>
      <c r="J34" s="16"/>
      <c r="K34" s="17"/>
    </row>
    <row r="35" spans="1:11" ht="23.15" customHeight="1">
      <c r="A35" s="10"/>
      <c r="B35" s="10"/>
      <c r="C35" s="16"/>
      <c r="D35" s="166"/>
      <c r="E35" s="172"/>
      <c r="F35" s="173"/>
      <c r="G35" s="17"/>
      <c r="H35" s="18"/>
      <c r="I35" s="19"/>
      <c r="J35" s="16"/>
      <c r="K35" s="17"/>
    </row>
    <row r="36" spans="1:11" ht="23.15" customHeight="1">
      <c r="A36" s="10"/>
      <c r="B36" s="15"/>
      <c r="C36" s="16"/>
      <c r="D36" s="166"/>
      <c r="E36" s="172"/>
      <c r="F36" s="173"/>
      <c r="G36" s="17"/>
      <c r="H36" s="18"/>
      <c r="I36" s="19"/>
      <c r="J36" s="16"/>
      <c r="K36" s="17"/>
    </row>
    <row r="37" spans="1:11" ht="23.15" customHeight="1">
      <c r="A37" s="154"/>
      <c r="B37" s="16"/>
      <c r="C37" s="16"/>
      <c r="D37" s="10"/>
      <c r="E37" s="16"/>
      <c r="F37" s="17"/>
      <c r="G37" s="17"/>
      <c r="H37" s="156"/>
      <c r="I37" s="19"/>
      <c r="J37" s="16"/>
      <c r="K37" s="17"/>
    </row>
    <row r="38" spans="1:11" ht="23.15" customHeight="1">
      <c r="A38" s="153"/>
      <c r="B38" s="16"/>
      <c r="C38" s="16"/>
      <c r="D38" s="11"/>
      <c r="E38" s="172"/>
      <c r="F38" s="173"/>
      <c r="G38" s="17"/>
      <c r="H38" s="18"/>
      <c r="I38" s="19"/>
      <c r="J38" s="16"/>
      <c r="K38" s="17"/>
    </row>
    <row r="39" spans="1:11" ht="23.15" customHeight="1">
      <c r="A39" s="10" t="s">
        <v>18</v>
      </c>
      <c r="B39" s="10" t="s">
        <v>24</v>
      </c>
      <c r="C39" s="10" t="s">
        <v>25</v>
      </c>
      <c r="D39" s="11" t="s">
        <v>26</v>
      </c>
      <c r="E39" s="10" t="s">
        <v>23</v>
      </c>
      <c r="F39" s="12" t="s">
        <v>20</v>
      </c>
      <c r="G39" s="12" t="s">
        <v>27</v>
      </c>
      <c r="H39" s="11" t="s">
        <v>28</v>
      </c>
      <c r="I39" s="13"/>
      <c r="J39" s="10" t="s">
        <v>29</v>
      </c>
      <c r="K39" s="12" t="s">
        <v>30</v>
      </c>
    </row>
    <row r="40" spans="1:11" s="263" customFormat="1" ht="23.15" customHeight="1">
      <c r="A40" s="10"/>
      <c r="B40" s="10"/>
      <c r="C40" s="16"/>
      <c r="D40" s="10"/>
      <c r="E40" s="16"/>
      <c r="F40" s="17"/>
      <c r="G40" s="20"/>
      <c r="H40" s="18"/>
      <c r="I40" s="19"/>
      <c r="J40" s="16"/>
      <c r="K40" s="17"/>
    </row>
    <row r="41" spans="1:11" ht="23.15" customHeight="1">
      <c r="A41" s="153">
        <v>2</v>
      </c>
      <c r="B41" s="16" t="s">
        <v>321</v>
      </c>
      <c r="C41" s="16"/>
      <c r="D41" s="11"/>
      <c r="E41" s="16"/>
      <c r="F41" s="17"/>
      <c r="G41" s="17"/>
      <c r="H41" s="158"/>
      <c r="I41" s="19"/>
      <c r="J41" s="16"/>
      <c r="K41" s="17"/>
    </row>
    <row r="42" spans="1:11" ht="23.15" customHeight="1">
      <c r="A42" s="153"/>
      <c r="B42" s="16"/>
      <c r="C42" s="16"/>
      <c r="D42" s="11"/>
      <c r="E42" s="16"/>
      <c r="F42" s="17"/>
      <c r="G42" s="17"/>
      <c r="H42" s="158"/>
      <c r="I42" s="19"/>
      <c r="J42" s="16"/>
      <c r="K42" s="17"/>
    </row>
    <row r="43" spans="1:11" ht="23.15" customHeight="1">
      <c r="A43" s="154"/>
      <c r="B43" s="16" t="s">
        <v>307</v>
      </c>
      <c r="C43" s="16" t="s">
        <v>322</v>
      </c>
      <c r="D43" s="11" t="s">
        <v>145</v>
      </c>
      <c r="E43" s="16">
        <v>169</v>
      </c>
      <c r="F43" s="17"/>
      <c r="G43" s="17"/>
      <c r="H43" s="158"/>
      <c r="I43" s="19"/>
      <c r="J43" s="16"/>
      <c r="K43" s="17"/>
    </row>
    <row r="44" spans="1:11" ht="23.15" customHeight="1">
      <c r="A44" s="154"/>
      <c r="B44" s="16" t="s">
        <v>307</v>
      </c>
      <c r="C44" s="16" t="s">
        <v>308</v>
      </c>
      <c r="D44" s="11" t="s">
        <v>145</v>
      </c>
      <c r="E44" s="16">
        <v>51</v>
      </c>
      <c r="F44" s="17"/>
      <c r="G44" s="17"/>
      <c r="H44" s="158"/>
      <c r="I44" s="19"/>
      <c r="J44" s="16"/>
      <c r="K44" s="17"/>
    </row>
    <row r="45" spans="1:11" ht="23.15" customHeight="1">
      <c r="A45" s="154"/>
      <c r="B45" s="16" t="s">
        <v>307</v>
      </c>
      <c r="C45" s="16" t="s">
        <v>323</v>
      </c>
      <c r="D45" s="11" t="s">
        <v>145</v>
      </c>
      <c r="E45" s="16">
        <v>33</v>
      </c>
      <c r="F45" s="17"/>
      <c r="G45" s="17"/>
      <c r="H45" s="158"/>
      <c r="I45" s="19"/>
      <c r="J45" s="16"/>
      <c r="K45" s="17"/>
    </row>
    <row r="46" spans="1:11" ht="23.15" customHeight="1">
      <c r="A46" s="154"/>
      <c r="B46" s="138"/>
      <c r="C46" s="16"/>
      <c r="D46" s="11"/>
      <c r="E46" s="16"/>
      <c r="F46" s="17"/>
      <c r="G46" s="17"/>
      <c r="H46" s="158"/>
      <c r="I46" s="19"/>
      <c r="J46" s="16"/>
      <c r="K46" s="17"/>
    </row>
    <row r="47" spans="1:11" ht="23.15" customHeight="1">
      <c r="A47" s="154"/>
      <c r="B47" s="16" t="s">
        <v>309</v>
      </c>
      <c r="C47" s="16" t="s">
        <v>324</v>
      </c>
      <c r="D47" s="11" t="s">
        <v>145</v>
      </c>
      <c r="E47" s="16">
        <v>30</v>
      </c>
      <c r="F47" s="17"/>
      <c r="G47" s="17"/>
      <c r="H47" s="158"/>
      <c r="I47" s="19"/>
      <c r="J47" s="16"/>
      <c r="K47" s="17"/>
    </row>
    <row r="48" spans="1:11" ht="23.15" customHeight="1">
      <c r="A48" s="154"/>
      <c r="B48" s="16" t="s">
        <v>309</v>
      </c>
      <c r="C48" s="16" t="s">
        <v>325</v>
      </c>
      <c r="D48" s="11" t="s">
        <v>145</v>
      </c>
      <c r="E48" s="16">
        <v>7</v>
      </c>
      <c r="F48" s="17"/>
      <c r="G48" s="17"/>
      <c r="H48" s="158"/>
      <c r="I48" s="19"/>
      <c r="J48" s="16"/>
      <c r="K48" s="17"/>
    </row>
    <row r="49" spans="1:11" ht="23.15" customHeight="1">
      <c r="A49" s="154"/>
      <c r="B49" s="16" t="s">
        <v>309</v>
      </c>
      <c r="C49" s="16" t="s">
        <v>360</v>
      </c>
      <c r="D49" s="11" t="s">
        <v>145</v>
      </c>
      <c r="E49" s="16">
        <v>11</v>
      </c>
      <c r="F49" s="17"/>
      <c r="G49" s="17"/>
      <c r="H49" s="158"/>
      <c r="I49" s="19"/>
      <c r="J49" s="16"/>
      <c r="K49" s="17"/>
    </row>
    <row r="50" spans="1:11" ht="23.15" customHeight="1">
      <c r="A50" s="154"/>
      <c r="B50" s="138" t="s">
        <v>309</v>
      </c>
      <c r="C50" s="16" t="s">
        <v>326</v>
      </c>
      <c r="D50" s="11" t="s">
        <v>145</v>
      </c>
      <c r="E50" s="16">
        <v>15</v>
      </c>
      <c r="F50" s="17"/>
      <c r="G50" s="17"/>
      <c r="H50" s="158"/>
      <c r="I50" s="19"/>
      <c r="J50" s="16"/>
      <c r="K50" s="17"/>
    </row>
    <row r="51" spans="1:11" ht="23.15" customHeight="1">
      <c r="A51" s="154"/>
      <c r="B51" s="138"/>
      <c r="C51" s="16"/>
      <c r="D51" s="11"/>
      <c r="E51" s="16"/>
      <c r="F51" s="17"/>
      <c r="G51" s="17"/>
      <c r="H51" s="158"/>
      <c r="I51" s="19"/>
      <c r="J51" s="16"/>
      <c r="K51" s="17"/>
    </row>
    <row r="52" spans="1:11" ht="23.15" customHeight="1">
      <c r="A52" s="154"/>
      <c r="B52" s="16" t="s">
        <v>327</v>
      </c>
      <c r="C52" s="155" t="s">
        <v>328</v>
      </c>
      <c r="D52" s="10" t="s">
        <v>146</v>
      </c>
      <c r="E52" s="16">
        <v>2</v>
      </c>
      <c r="F52" s="17"/>
      <c r="G52" s="17"/>
      <c r="H52" s="158"/>
      <c r="I52" s="19"/>
      <c r="J52" s="16"/>
      <c r="K52" s="17"/>
    </row>
    <row r="53" spans="1:11" ht="23.15" customHeight="1">
      <c r="A53" s="154"/>
      <c r="B53" s="16" t="s">
        <v>327</v>
      </c>
      <c r="C53" s="155" t="s">
        <v>329</v>
      </c>
      <c r="D53" s="10" t="s">
        <v>146</v>
      </c>
      <c r="E53" s="16">
        <v>1</v>
      </c>
      <c r="F53" s="17"/>
      <c r="G53" s="17"/>
      <c r="H53" s="158"/>
      <c r="I53" s="19"/>
      <c r="J53" s="16"/>
      <c r="K53" s="17"/>
    </row>
    <row r="54" spans="1:11" ht="23.15" customHeight="1">
      <c r="A54" s="154"/>
      <c r="B54" s="138" t="s">
        <v>330</v>
      </c>
      <c r="C54" s="155" t="s">
        <v>331</v>
      </c>
      <c r="D54" s="10" t="s">
        <v>146</v>
      </c>
      <c r="E54" s="16">
        <v>4</v>
      </c>
      <c r="F54" s="17"/>
      <c r="G54" s="17"/>
      <c r="H54" s="158"/>
      <c r="I54" s="19"/>
      <c r="J54" s="16"/>
      <c r="K54" s="17"/>
    </row>
    <row r="55" spans="1:11" ht="23.15" customHeight="1">
      <c r="A55" s="154"/>
      <c r="B55" s="138" t="s">
        <v>330</v>
      </c>
      <c r="C55" s="155" t="s">
        <v>332</v>
      </c>
      <c r="D55" s="10" t="s">
        <v>146</v>
      </c>
      <c r="E55" s="16">
        <v>1</v>
      </c>
      <c r="F55" s="17"/>
      <c r="G55" s="17"/>
      <c r="H55" s="158"/>
      <c r="I55" s="19"/>
      <c r="J55" s="16"/>
      <c r="K55" s="17"/>
    </row>
    <row r="56" spans="1:11" ht="23.15" customHeight="1">
      <c r="A56" s="154"/>
      <c r="B56" s="138" t="s">
        <v>330</v>
      </c>
      <c r="C56" s="155" t="s">
        <v>333</v>
      </c>
      <c r="D56" s="10" t="s">
        <v>146</v>
      </c>
      <c r="E56" s="16">
        <v>4</v>
      </c>
      <c r="F56" s="17"/>
      <c r="G56" s="17"/>
      <c r="H56" s="158"/>
      <c r="I56" s="19"/>
      <c r="J56" s="16"/>
      <c r="K56" s="17"/>
    </row>
    <row r="57" spans="1:11" ht="23.15" customHeight="1">
      <c r="A57" s="154"/>
      <c r="B57" s="138"/>
      <c r="C57" s="155"/>
      <c r="D57" s="10"/>
      <c r="E57" s="16"/>
      <c r="F57" s="17"/>
      <c r="G57" s="17"/>
      <c r="H57" s="158"/>
      <c r="I57" s="19"/>
      <c r="J57" s="16"/>
      <c r="K57" s="17"/>
    </row>
    <row r="58" spans="1:11" ht="23.15" customHeight="1">
      <c r="A58" s="154"/>
      <c r="B58" s="138" t="s">
        <v>330</v>
      </c>
      <c r="C58" s="155" t="s">
        <v>334</v>
      </c>
      <c r="D58" s="10" t="s">
        <v>146</v>
      </c>
      <c r="E58" s="16">
        <v>2</v>
      </c>
      <c r="F58" s="17"/>
      <c r="G58" s="17"/>
      <c r="H58" s="158"/>
      <c r="I58" s="19"/>
      <c r="J58" s="16"/>
      <c r="K58" s="17"/>
    </row>
    <row r="59" spans="1:11" s="263" customFormat="1" ht="23.15" customHeight="1">
      <c r="A59" s="10"/>
      <c r="B59" s="138" t="s">
        <v>330</v>
      </c>
      <c r="C59" s="155" t="s">
        <v>335</v>
      </c>
      <c r="D59" s="10" t="s">
        <v>146</v>
      </c>
      <c r="E59" s="16">
        <v>3</v>
      </c>
      <c r="F59" s="17"/>
      <c r="G59" s="17"/>
      <c r="H59" s="158"/>
      <c r="I59" s="136"/>
      <c r="J59" s="16"/>
      <c r="K59" s="20"/>
    </row>
    <row r="60" spans="1:11" s="263" customFormat="1" ht="23.15" customHeight="1">
      <c r="A60" s="10"/>
      <c r="B60" s="138"/>
      <c r="C60" s="155"/>
      <c r="D60" s="10"/>
      <c r="E60" s="16"/>
      <c r="F60" s="17"/>
      <c r="G60" s="17"/>
      <c r="H60" s="158"/>
      <c r="I60" s="136"/>
      <c r="J60" s="16"/>
      <c r="K60" s="20"/>
    </row>
    <row r="61" spans="1:11" s="263" customFormat="1" ht="23.15" customHeight="1">
      <c r="A61" s="10"/>
      <c r="B61" s="138"/>
      <c r="C61" s="155"/>
      <c r="D61" s="10"/>
      <c r="E61" s="16"/>
      <c r="F61" s="17"/>
      <c r="G61" s="17"/>
      <c r="H61" s="158"/>
      <c r="I61" s="136"/>
      <c r="J61" s="16"/>
      <c r="K61" s="20"/>
    </row>
    <row r="62" spans="1:11" s="263" customFormat="1" ht="23.15" customHeight="1">
      <c r="A62" s="10"/>
      <c r="B62" s="138" t="s">
        <v>336</v>
      </c>
      <c r="C62" s="155" t="s">
        <v>361</v>
      </c>
      <c r="D62" s="10" t="s">
        <v>146</v>
      </c>
      <c r="E62" s="16">
        <v>1</v>
      </c>
      <c r="F62" s="17"/>
      <c r="G62" s="17"/>
      <c r="H62" s="158"/>
      <c r="I62" s="136"/>
      <c r="J62" s="16"/>
      <c r="K62" s="20"/>
    </row>
    <row r="63" spans="1:11" s="263" customFormat="1" ht="23.15" customHeight="1">
      <c r="A63" s="10"/>
      <c r="B63" s="138" t="s">
        <v>337</v>
      </c>
      <c r="C63" s="155" t="s">
        <v>338</v>
      </c>
      <c r="D63" s="10" t="s">
        <v>146</v>
      </c>
      <c r="E63" s="16">
        <v>2</v>
      </c>
      <c r="F63" s="17"/>
      <c r="G63" s="17"/>
      <c r="H63" s="158"/>
      <c r="I63" s="136"/>
      <c r="J63" s="16"/>
      <c r="K63" s="20"/>
    </row>
    <row r="64" spans="1:11" s="263" customFormat="1" ht="23.15" customHeight="1">
      <c r="A64" s="10"/>
      <c r="B64" s="138" t="s">
        <v>337</v>
      </c>
      <c r="C64" s="155" t="s">
        <v>339</v>
      </c>
      <c r="D64" s="10" t="s">
        <v>146</v>
      </c>
      <c r="E64" s="16">
        <v>1</v>
      </c>
      <c r="F64" s="17"/>
      <c r="G64" s="17"/>
      <c r="H64" s="158"/>
      <c r="I64" s="136"/>
      <c r="J64" s="16"/>
      <c r="K64" s="20"/>
    </row>
    <row r="65" spans="1:11" s="263" customFormat="1" ht="23.15" customHeight="1">
      <c r="A65" s="10"/>
      <c r="B65" s="138"/>
      <c r="C65" s="155"/>
      <c r="D65" s="10"/>
      <c r="E65" s="16"/>
      <c r="F65" s="17"/>
      <c r="G65" s="17"/>
      <c r="H65" s="158"/>
      <c r="I65" s="136"/>
      <c r="J65" s="16"/>
      <c r="K65" s="20"/>
    </row>
    <row r="66" spans="1:11" s="263" customFormat="1" ht="23.15" customHeight="1">
      <c r="A66" s="10"/>
      <c r="B66" s="138" t="s">
        <v>340</v>
      </c>
      <c r="C66" s="155" t="s">
        <v>362</v>
      </c>
      <c r="D66" s="10" t="s">
        <v>341</v>
      </c>
      <c r="E66" s="16">
        <v>4</v>
      </c>
      <c r="F66" s="17"/>
      <c r="G66" s="17"/>
      <c r="H66" s="158"/>
      <c r="I66" s="136"/>
      <c r="J66" s="16"/>
      <c r="K66" s="20"/>
    </row>
    <row r="67" spans="1:11" s="263" customFormat="1" ht="23.15" customHeight="1">
      <c r="A67" s="10"/>
      <c r="B67" s="138" t="s">
        <v>340</v>
      </c>
      <c r="C67" s="155" t="s">
        <v>342</v>
      </c>
      <c r="D67" s="10" t="s">
        <v>341</v>
      </c>
      <c r="E67" s="16">
        <v>2</v>
      </c>
      <c r="F67" s="17"/>
      <c r="G67" s="17"/>
      <c r="H67" s="158"/>
      <c r="I67" s="136"/>
      <c r="J67" s="16"/>
      <c r="K67" s="20"/>
    </row>
    <row r="68" spans="1:11" s="263" customFormat="1" ht="23.15" customHeight="1">
      <c r="A68" s="10"/>
      <c r="B68" s="138" t="s">
        <v>340</v>
      </c>
      <c r="C68" s="155" t="s">
        <v>343</v>
      </c>
      <c r="D68" s="10" t="s">
        <v>341</v>
      </c>
      <c r="E68" s="16">
        <v>1</v>
      </c>
      <c r="F68" s="17"/>
      <c r="G68" s="17"/>
      <c r="H68" s="158"/>
      <c r="I68" s="136"/>
      <c r="J68" s="16"/>
      <c r="K68" s="20"/>
    </row>
    <row r="69" spans="1:11" s="263" customFormat="1" ht="23.15" customHeight="1">
      <c r="A69" s="10"/>
      <c r="B69" s="16"/>
      <c r="C69" s="16"/>
      <c r="D69" s="10"/>
      <c r="E69" s="16"/>
      <c r="F69" s="17"/>
      <c r="G69" s="17"/>
      <c r="H69" s="156"/>
      <c r="I69" s="136"/>
      <c r="J69" s="16"/>
      <c r="K69" s="20"/>
    </row>
    <row r="70" spans="1:11" s="263" customFormat="1" ht="23.15" customHeight="1">
      <c r="A70" s="10"/>
      <c r="B70" s="16"/>
      <c r="C70" s="16"/>
      <c r="D70" s="10"/>
      <c r="E70" s="16"/>
      <c r="F70" s="17"/>
      <c r="G70" s="137"/>
      <c r="H70" s="156"/>
      <c r="I70" s="136"/>
      <c r="J70" s="16"/>
      <c r="K70" s="20"/>
    </row>
    <row r="71" spans="1:11" s="263" customFormat="1" ht="23.15" customHeight="1">
      <c r="A71" s="10"/>
      <c r="B71" s="10" t="s">
        <v>303</v>
      </c>
      <c r="C71" s="16"/>
      <c r="D71" s="10"/>
      <c r="E71" s="16"/>
      <c r="F71" s="17"/>
      <c r="G71" s="20"/>
      <c r="H71" s="156"/>
      <c r="I71" s="136"/>
      <c r="J71" s="16"/>
      <c r="K71" s="20"/>
    </row>
    <row r="72" spans="1:11" s="263" customFormat="1" ht="23.15" customHeight="1">
      <c r="A72" s="10"/>
      <c r="B72" s="16"/>
      <c r="C72" s="16"/>
      <c r="D72" s="10"/>
      <c r="E72" s="16"/>
      <c r="F72" s="17"/>
      <c r="G72" s="137"/>
      <c r="H72" s="156"/>
      <c r="I72" s="136"/>
      <c r="J72" s="16"/>
      <c r="K72" s="20"/>
    </row>
    <row r="73" spans="1:11" s="263" customFormat="1" ht="23.15" customHeight="1">
      <c r="A73" s="10"/>
      <c r="B73" s="16"/>
      <c r="C73" s="16"/>
      <c r="D73" s="10"/>
      <c r="E73" s="16"/>
      <c r="F73" s="17"/>
      <c r="G73" s="137"/>
      <c r="H73" s="156"/>
      <c r="I73" s="136"/>
      <c r="J73" s="16"/>
      <c r="K73" s="20"/>
    </row>
    <row r="74" spans="1:11" s="263" customFormat="1" ht="23.15" customHeight="1">
      <c r="A74" s="10"/>
      <c r="B74" s="16"/>
      <c r="C74" s="16"/>
      <c r="D74" s="10"/>
      <c r="E74" s="16"/>
      <c r="F74" s="17"/>
      <c r="G74" s="137"/>
      <c r="H74" s="156"/>
      <c r="I74" s="136"/>
      <c r="J74" s="16"/>
      <c r="K74" s="20"/>
    </row>
    <row r="75" spans="1:11" s="263" customFormat="1" ht="23.15" customHeight="1">
      <c r="A75" s="10"/>
      <c r="B75" s="16"/>
      <c r="C75" s="16"/>
      <c r="D75" s="10"/>
      <c r="E75" s="16"/>
      <c r="F75" s="17"/>
      <c r="G75" s="17"/>
      <c r="H75" s="156"/>
      <c r="I75" s="136"/>
      <c r="J75" s="16"/>
      <c r="K75" s="20"/>
    </row>
    <row r="76" spans="1:11" s="263" customFormat="1" ht="23.15" customHeight="1">
      <c r="A76" s="10"/>
      <c r="B76" s="16"/>
      <c r="C76" s="16"/>
      <c r="D76" s="10"/>
      <c r="E76" s="16"/>
      <c r="F76" s="17"/>
      <c r="G76" s="20"/>
      <c r="H76" s="156"/>
      <c r="I76" s="136"/>
      <c r="J76" s="16"/>
      <c r="K76" s="20"/>
    </row>
  </sheetData>
  <phoneticPr fontId="43"/>
  <printOptions horizontalCentered="1" verticalCentered="1"/>
  <pageMargins left="0.19685039370078741" right="0.19685039370078741" top="0.98425196850393704" bottom="0.59055118110236227" header="0.51181102362204722" footer="0.11811023622047245"/>
  <pageSetup paperSize="9" scale="83" firstPageNumber="0" orientation="portrait" verticalDpi="180" r:id="rId1"/>
  <headerFooter alignWithMargins="0">
    <oddFooter>&amp;C東御市</oddFooter>
  </headerFooter>
  <rowBreaks count="1" manualBreakCount="1">
    <brk id="38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H67"/>
  <sheetViews>
    <sheetView showZeros="0" view="pageBreakPreview" zoomScale="55" zoomScaleNormal="85" zoomScaleSheetLayoutView="55" workbookViewId="0">
      <selection activeCell="H5" sqref="H5"/>
    </sheetView>
  </sheetViews>
  <sheetFormatPr defaultColWidth="9" defaultRowHeight="16.5"/>
  <cols>
    <col min="1" max="1" width="9" style="29"/>
    <col min="2" max="2" width="28.6328125" style="28" customWidth="1"/>
    <col min="3" max="3" width="32.08984375" style="28" customWidth="1"/>
    <col min="4" max="4" width="9.08984375" style="79" bestFit="1" customWidth="1"/>
    <col min="5" max="5" width="7.6328125" style="79" customWidth="1"/>
    <col min="6" max="6" width="12.6328125" style="28" customWidth="1"/>
    <col min="7" max="7" width="15.6328125" style="80" customWidth="1"/>
    <col min="8" max="8" width="12.90625" style="28" customWidth="1"/>
    <col min="9" max="9" width="12.90625" style="80" customWidth="1"/>
    <col min="10" max="10" width="12.90625" style="28" customWidth="1"/>
    <col min="11" max="11" width="12.90625" style="80" customWidth="1"/>
    <col min="12" max="12" width="12.90625" style="28" customWidth="1"/>
    <col min="13" max="13" width="12.90625" style="80" customWidth="1"/>
    <col min="14" max="14" width="12.90625" style="28" customWidth="1"/>
    <col min="15" max="15" width="12.90625" style="80" customWidth="1"/>
    <col min="16" max="16" width="12.90625" style="28" customWidth="1"/>
    <col min="17" max="17" width="12.90625" style="80" customWidth="1"/>
    <col min="18" max="18" width="26.90625" style="81" customWidth="1"/>
    <col min="19" max="19" width="26.90625" style="29" customWidth="1"/>
    <col min="20" max="20" width="12.453125" style="22" customWidth="1"/>
    <col min="21" max="21" width="9.36328125" style="23" customWidth="1"/>
    <col min="22" max="22" width="5.90625" style="22" customWidth="1"/>
    <col min="23" max="23" width="9.36328125" style="22" customWidth="1"/>
    <col min="24" max="24" width="5.36328125" style="22" customWidth="1"/>
    <col min="25" max="25" width="9.36328125" style="22" customWidth="1"/>
    <col min="26" max="26" width="5" style="22" customWidth="1"/>
    <col min="27" max="27" width="9.36328125" style="22" customWidth="1"/>
    <col min="28" max="28" width="8.453125" style="22" customWidth="1"/>
    <col min="29" max="29" width="5.90625" style="22" customWidth="1"/>
    <col min="30" max="30" width="9.36328125" style="22" customWidth="1"/>
    <col min="31" max="31" width="7.6328125" style="22" customWidth="1"/>
    <col min="32" max="32" width="5.90625" style="22" customWidth="1"/>
    <col min="33" max="33" width="9.36328125" style="22" customWidth="1"/>
    <col min="34" max="34" width="6.6328125" style="22" customWidth="1"/>
    <col min="35" max="35" width="9.6328125" style="22" customWidth="1"/>
    <col min="36" max="36" width="5.90625" style="22" customWidth="1"/>
    <col min="37" max="37" width="8.453125" style="22" customWidth="1"/>
    <col min="38" max="38" width="11.08984375" style="22" customWidth="1"/>
    <col min="39" max="39" width="6.6328125" style="22" customWidth="1"/>
    <col min="40" max="40" width="11.08984375" style="22" customWidth="1"/>
    <col min="41" max="41" width="14.6328125" style="22" customWidth="1"/>
    <col min="42" max="42" width="9" style="29"/>
    <col min="43" max="44" width="20.6328125" style="28" customWidth="1"/>
    <col min="45" max="59" width="9" style="29"/>
    <col min="60" max="60" width="12.6328125" style="28" customWidth="1"/>
    <col min="61" max="16384" width="9" style="29"/>
  </cols>
  <sheetData>
    <row r="1" spans="1:60" ht="36" customHeight="1" thickBot="1">
      <c r="A1" s="24"/>
      <c r="B1" s="26" t="s">
        <v>53</v>
      </c>
      <c r="C1" s="27"/>
      <c r="D1" s="229" t="s">
        <v>54</v>
      </c>
      <c r="E1" s="229"/>
      <c r="F1" s="243"/>
      <c r="G1" s="243"/>
      <c r="H1" s="236">
        <v>1</v>
      </c>
      <c r="I1" s="236"/>
      <c r="J1" s="236">
        <v>2</v>
      </c>
      <c r="K1" s="236"/>
      <c r="L1" s="236">
        <v>3</v>
      </c>
      <c r="M1" s="236"/>
      <c r="N1" s="236">
        <v>4</v>
      </c>
      <c r="O1" s="236"/>
      <c r="P1" s="236">
        <v>5</v>
      </c>
      <c r="Q1" s="236"/>
      <c r="R1" s="241" t="s">
        <v>32</v>
      </c>
      <c r="S1" s="229" t="s">
        <v>55</v>
      </c>
      <c r="T1" s="230" t="s">
        <v>33</v>
      </c>
      <c r="U1" s="242" t="s">
        <v>56</v>
      </c>
      <c r="V1" s="242"/>
      <c r="W1" s="242"/>
      <c r="X1" s="242"/>
      <c r="Y1" s="242"/>
      <c r="Z1" s="242"/>
      <c r="AA1" s="242"/>
      <c r="AB1" s="230" t="s">
        <v>34</v>
      </c>
      <c r="AC1" s="230"/>
      <c r="AD1" s="230"/>
      <c r="AE1" s="230"/>
      <c r="AF1" s="230"/>
      <c r="AG1" s="230"/>
      <c r="AH1" s="231" t="s">
        <v>35</v>
      </c>
      <c r="AI1" s="239" t="s">
        <v>36</v>
      </c>
      <c r="AJ1" s="240" t="s">
        <v>37</v>
      </c>
      <c r="AK1" s="240"/>
      <c r="AL1" s="230" t="s">
        <v>57</v>
      </c>
      <c r="AM1" s="231" t="s">
        <v>38</v>
      </c>
      <c r="AN1" s="230" t="s">
        <v>39</v>
      </c>
      <c r="AO1" s="230" t="s">
        <v>58</v>
      </c>
      <c r="AP1" s="25"/>
    </row>
    <row r="2" spans="1:60" ht="28" customHeight="1">
      <c r="A2" s="24"/>
      <c r="B2" s="26" t="s">
        <v>59</v>
      </c>
      <c r="C2" s="30">
        <v>1</v>
      </c>
      <c r="D2" s="237" t="s">
        <v>60</v>
      </c>
      <c r="E2" s="238"/>
      <c r="F2" s="229">
        <f>IF($AR$8=$AR$3,H2,IF($AR$8=$AR$4,J2,IF($AR$8=$AR$5,L2,IF($AR$8=$AR$6,N2,IF($AR$8=$AR$7,P2)))))</f>
        <v>0</v>
      </c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41"/>
      <c r="S2" s="229"/>
      <c r="T2" s="230"/>
      <c r="U2" s="242"/>
      <c r="V2" s="242"/>
      <c r="W2" s="242"/>
      <c r="X2" s="242"/>
      <c r="Y2" s="242"/>
      <c r="Z2" s="242"/>
      <c r="AA2" s="242"/>
      <c r="AB2" s="230"/>
      <c r="AC2" s="230"/>
      <c r="AD2" s="230"/>
      <c r="AE2" s="230"/>
      <c r="AF2" s="230"/>
      <c r="AG2" s="230"/>
      <c r="AH2" s="232"/>
      <c r="AI2" s="239"/>
      <c r="AJ2" s="240"/>
      <c r="AK2" s="240"/>
      <c r="AL2" s="230"/>
      <c r="AM2" s="232"/>
      <c r="AN2" s="230"/>
      <c r="AO2" s="230"/>
      <c r="AQ2" s="31" t="s">
        <v>61</v>
      </c>
      <c r="AR2" s="32" t="s">
        <v>62</v>
      </c>
    </row>
    <row r="3" spans="1:60" ht="26.15" customHeight="1">
      <c r="A3" s="24"/>
      <c r="B3" s="26" t="s">
        <v>63</v>
      </c>
      <c r="C3" s="30" t="s">
        <v>64</v>
      </c>
      <c r="D3" s="236" t="s">
        <v>65</v>
      </c>
      <c r="E3" s="236"/>
      <c r="F3" s="229">
        <f>IF($AR$8=$AR$3,H3,IF($AR$8=$AR$4,J3,IF($AR$8=$AR$5,L3,IF($AR$8=$AR$6,N3,IF($AR$8=$AR$7,P3)))))</f>
        <v>0</v>
      </c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41"/>
      <c r="S3" s="229"/>
      <c r="T3" s="230"/>
      <c r="U3" s="33" t="s">
        <v>40</v>
      </c>
      <c r="V3" s="235" t="s">
        <v>41</v>
      </c>
      <c r="W3" s="235"/>
      <c r="X3" s="235" t="s">
        <v>42</v>
      </c>
      <c r="Y3" s="235"/>
      <c r="Z3" s="235" t="s">
        <v>43</v>
      </c>
      <c r="AA3" s="235"/>
      <c r="AB3" s="234" t="s">
        <v>44</v>
      </c>
      <c r="AC3" s="234"/>
      <c r="AD3" s="34">
        <f>[17]採用単価資料!L6</f>
        <v>19200</v>
      </c>
      <c r="AE3" s="234" t="s">
        <v>45</v>
      </c>
      <c r="AF3" s="234"/>
      <c r="AG3" s="35">
        <f>[17]採用単価資料!L7</f>
        <v>17000</v>
      </c>
      <c r="AH3" s="232"/>
      <c r="AI3" s="239"/>
      <c r="AJ3" s="234" t="s">
        <v>46</v>
      </c>
      <c r="AK3" s="234"/>
      <c r="AL3" s="230"/>
      <c r="AM3" s="232"/>
      <c r="AN3" s="230"/>
      <c r="AO3" s="230"/>
      <c r="AQ3" s="36">
        <f>H2</f>
        <v>0</v>
      </c>
      <c r="AR3" s="37">
        <f>IF($I$5=0,9999999999,$I$5)</f>
        <v>9999999999</v>
      </c>
    </row>
    <row r="4" spans="1:60" s="44" customFormat="1" ht="26.15" customHeight="1">
      <c r="A4" s="24"/>
      <c r="B4" s="38" t="s">
        <v>66</v>
      </c>
      <c r="C4" s="38" t="s">
        <v>55</v>
      </c>
      <c r="D4" s="39" t="s">
        <v>67</v>
      </c>
      <c r="E4" s="38" t="s">
        <v>68</v>
      </c>
      <c r="F4" s="40" t="s">
        <v>69</v>
      </c>
      <c r="G4" s="38" t="s">
        <v>70</v>
      </c>
      <c r="H4" s="41" t="s">
        <v>71</v>
      </c>
      <c r="I4" s="42" t="s">
        <v>70</v>
      </c>
      <c r="J4" s="41" t="s">
        <v>71</v>
      </c>
      <c r="K4" s="42" t="s">
        <v>70</v>
      </c>
      <c r="L4" s="41" t="s">
        <v>71</v>
      </c>
      <c r="M4" s="42" t="s">
        <v>70</v>
      </c>
      <c r="N4" s="41" t="s">
        <v>71</v>
      </c>
      <c r="O4" s="42" t="s">
        <v>70</v>
      </c>
      <c r="P4" s="41" t="s">
        <v>71</v>
      </c>
      <c r="Q4" s="42" t="s">
        <v>70</v>
      </c>
      <c r="R4" s="241"/>
      <c r="S4" s="229"/>
      <c r="T4" s="230"/>
      <c r="U4" s="43" t="s">
        <v>47</v>
      </c>
      <c r="V4" s="33" t="s">
        <v>48</v>
      </c>
      <c r="W4" s="33" t="s">
        <v>47</v>
      </c>
      <c r="X4" s="33" t="s">
        <v>72</v>
      </c>
      <c r="Y4" s="33" t="s">
        <v>47</v>
      </c>
      <c r="Z4" s="33" t="s">
        <v>72</v>
      </c>
      <c r="AA4" s="33" t="s">
        <v>47</v>
      </c>
      <c r="AB4" s="33" t="s">
        <v>49</v>
      </c>
      <c r="AC4" s="33" t="s">
        <v>50</v>
      </c>
      <c r="AD4" s="33" t="s">
        <v>47</v>
      </c>
      <c r="AE4" s="33" t="s">
        <v>49</v>
      </c>
      <c r="AF4" s="33" t="s">
        <v>50</v>
      </c>
      <c r="AG4" s="33" t="s">
        <v>47</v>
      </c>
      <c r="AH4" s="233"/>
      <c r="AI4" s="33" t="s">
        <v>51</v>
      </c>
      <c r="AJ4" s="33" t="s">
        <v>72</v>
      </c>
      <c r="AK4" s="33" t="s">
        <v>52</v>
      </c>
      <c r="AL4" s="230"/>
      <c r="AM4" s="233"/>
      <c r="AN4" s="230"/>
      <c r="AO4" s="230"/>
      <c r="AQ4" s="36">
        <f>J2</f>
        <v>0</v>
      </c>
      <c r="AR4" s="37">
        <f>IF($K$5=0,9999999999,$K$5)</f>
        <v>9999999999</v>
      </c>
      <c r="BH4" s="45"/>
    </row>
    <row r="5" spans="1:60" s="57" customFormat="1" ht="26.15" customHeight="1">
      <c r="A5" s="24"/>
      <c r="B5" s="46" t="s">
        <v>73</v>
      </c>
      <c r="C5" s="47"/>
      <c r="D5" s="48"/>
      <c r="E5" s="46"/>
      <c r="F5" s="49"/>
      <c r="G5" s="49">
        <f>SUM(G6:G1048576)</f>
        <v>0</v>
      </c>
      <c r="H5" s="50"/>
      <c r="I5" s="50">
        <f>SUM(I6:I1048576)</f>
        <v>0</v>
      </c>
      <c r="J5" s="50"/>
      <c r="K5" s="50">
        <f>SUM(K6:K1048576)</f>
        <v>0</v>
      </c>
      <c r="L5" s="50"/>
      <c r="M5" s="50">
        <f>SUM(M6:M1048576)</f>
        <v>0</v>
      </c>
      <c r="N5" s="50"/>
      <c r="O5" s="50">
        <f>SUM(O6:O1048576)</f>
        <v>0</v>
      </c>
      <c r="P5" s="50"/>
      <c r="Q5" s="50">
        <f>SUM(Q6:Q1048576)</f>
        <v>0</v>
      </c>
      <c r="R5" s="241"/>
      <c r="S5" s="229"/>
      <c r="T5" s="230"/>
      <c r="U5" s="51"/>
      <c r="V5" s="52">
        <v>1</v>
      </c>
      <c r="W5" s="51"/>
      <c r="X5" s="53"/>
      <c r="Y5" s="51"/>
      <c r="Z5" s="54">
        <v>0.02</v>
      </c>
      <c r="AA5" s="51"/>
      <c r="AB5" s="55"/>
      <c r="AC5" s="56">
        <v>1</v>
      </c>
      <c r="AD5" s="51"/>
      <c r="AE5" s="55"/>
      <c r="AF5" s="56">
        <v>1</v>
      </c>
      <c r="AG5" s="51"/>
      <c r="AH5" s="56">
        <v>1</v>
      </c>
      <c r="AI5" s="51"/>
      <c r="AJ5" s="53">
        <v>0.2</v>
      </c>
      <c r="AK5" s="51"/>
      <c r="AL5" s="230"/>
      <c r="AM5" s="53">
        <v>1</v>
      </c>
      <c r="AN5" s="230"/>
      <c r="AO5" s="230"/>
      <c r="AQ5" s="36">
        <f>L2</f>
        <v>0</v>
      </c>
      <c r="AR5" s="37">
        <f>IF($M$5=0,9999999999,$M$5)</f>
        <v>9999999999</v>
      </c>
      <c r="BH5" s="58"/>
    </row>
    <row r="6" spans="1:60" s="74" customFormat="1" ht="26.15" customHeight="1">
      <c r="A6" s="24">
        <f>IF((ROW()-5)/31=ROUND((ROW()-5)/31,0),"ページ区切り",ROW()-5)</f>
        <v>1</v>
      </c>
      <c r="B6" s="59"/>
      <c r="C6" s="59"/>
      <c r="D6" s="60"/>
      <c r="E6" s="61"/>
      <c r="F6" s="62">
        <f>TRUNC(IF($AR$8=$AR$3,H6,IF($AR$8=$AR$4,J6,IF($AR$8=$AR$5,L6,IF($AR$8=$AR$6,N6,IF($AR$8=$AR$7,P6)))))*$C$2,-1)</f>
        <v>0</v>
      </c>
      <c r="G6" s="63">
        <f t="shared" ref="G6:G67" si="0">D6*F6</f>
        <v>0</v>
      </c>
      <c r="H6" s="63"/>
      <c r="I6" s="63">
        <f t="shared" ref="I6:I67" si="1">D6*H6</f>
        <v>0</v>
      </c>
      <c r="J6" s="63"/>
      <c r="K6" s="63">
        <f t="shared" ref="K6:K67" si="2">D6*J6</f>
        <v>0</v>
      </c>
      <c r="L6" s="63"/>
      <c r="M6" s="63">
        <f t="shared" ref="M6:M67" si="3">D6*L6</f>
        <v>0</v>
      </c>
      <c r="N6" s="63"/>
      <c r="O6" s="63">
        <f t="shared" ref="O6:O67" si="4">D6*N6</f>
        <v>0</v>
      </c>
      <c r="P6" s="63"/>
      <c r="Q6" s="63">
        <f t="shared" ref="Q6:Q67" si="5">D6*P6</f>
        <v>0</v>
      </c>
      <c r="R6" s="64">
        <f t="shared" ref="R6:S21" si="6">B6</f>
        <v>0</v>
      </c>
      <c r="S6" s="59">
        <f t="shared" si="6"/>
        <v>0</v>
      </c>
      <c r="T6" s="65" t="str">
        <f t="shared" ref="T6:T67" si="7">IF(AN6="","",IF(AN6&lt;10,ROUND(AN6,0),IF(AN6&lt;100,ROUND(AN6,0),IF(AN6&lt;1000,ROUND(AN6,0),IF(AN6&lt;10000,ROUND(AN6,-1),IF(AN6&lt;100000,ROUND(AN6,-2),IF(AN6&lt;1000000,ROUND(AN6,-3),IF(AN6&lt;10000000,ROUND(AN6,-4)))))))))</f>
        <v/>
      </c>
      <c r="U6" s="66">
        <f>F6</f>
        <v>0</v>
      </c>
      <c r="V6" s="67" t="str">
        <f>IF(U6=0,"",$V$5)</f>
        <v/>
      </c>
      <c r="W6" s="68" t="str">
        <f>IF(U6=0,"",U6*V6)</f>
        <v/>
      </c>
      <c r="X6" s="69" t="str">
        <f>IF(W6="","",$X$5)</f>
        <v/>
      </c>
      <c r="Y6" s="68" t="str">
        <f>IF(U6=0,"",U6*X6)</f>
        <v/>
      </c>
      <c r="Z6" s="69" t="str">
        <f>IF(Y6="","",$Z$5)</f>
        <v/>
      </c>
      <c r="AA6" s="68" t="str">
        <f>IF(W6="","",(W6+Y6)*Z6)</f>
        <v/>
      </c>
      <c r="AB6" s="70"/>
      <c r="AC6" s="71" t="str">
        <f t="shared" ref="AC6:AC67" si="8">IF(AB6="","",$AC$5)</f>
        <v/>
      </c>
      <c r="AD6" s="68" t="str">
        <f t="shared" ref="AD6:AD67" si="9">IF(AB6=0,"",(AB6*AC6*$AD$3))</f>
        <v/>
      </c>
      <c r="AE6" s="72"/>
      <c r="AF6" s="71" t="str">
        <f t="shared" ref="AF6:AF67" si="10">IF(AE6="","",$AF$5)</f>
        <v/>
      </c>
      <c r="AG6" s="68" t="str">
        <f t="shared" ref="AG6:AG67" si="11">IF(AE6=0,"",(AE6*AF6*$AG$3))</f>
        <v/>
      </c>
      <c r="AH6" s="71" t="str">
        <f t="shared" ref="AH6:AH67" si="12">IF(AB6="","",$AH$5)</f>
        <v/>
      </c>
      <c r="AI6" s="68" t="str">
        <f>IF(AB6="","",(SUM(AD6,AG6))*AH6)</f>
        <v/>
      </c>
      <c r="AJ6" s="69" t="str">
        <f>IF(AI6="","",$AJ$5)</f>
        <v/>
      </c>
      <c r="AK6" s="68" t="str">
        <f>IF(AI6="","",(SUM(AI6))*AJ6)</f>
        <v/>
      </c>
      <c r="AL6" s="68">
        <f>SUM(W6,Y6,AA6,AI6,AK6)</f>
        <v>0</v>
      </c>
      <c r="AM6" s="73" t="str">
        <f>IF(AL6=0,"",$AM$5)</f>
        <v/>
      </c>
      <c r="AN6" s="68" t="str">
        <f>IF(AL6=0,"",AL6*AM6)</f>
        <v/>
      </c>
      <c r="AO6" s="68"/>
      <c r="AQ6" s="36">
        <f>N2</f>
        <v>0</v>
      </c>
      <c r="AR6" s="37">
        <f>IF($O$5=0,9999999999,$O$5)</f>
        <v>9999999999</v>
      </c>
      <c r="BH6" s="75"/>
    </row>
    <row r="7" spans="1:60" s="74" customFormat="1" ht="26.15" customHeight="1" thickBot="1">
      <c r="A7" s="24">
        <f t="shared" ref="A7:A67" si="13">IF((ROW()-5)/31=ROUND((ROW()-5)/31,0),"ページ区切り",ROW()-5)</f>
        <v>2</v>
      </c>
      <c r="B7" s="59"/>
      <c r="C7" s="59"/>
      <c r="D7" s="60"/>
      <c r="E7" s="61"/>
      <c r="F7" s="62">
        <f t="shared" ref="F7:F67" si="14">TRUNC(IF($AR$8=$AR$3,H7,IF($AR$8=$AR$4,J7,IF($AR$8=$AR$5,L7,IF($AR$8=$AR$6,N7,IF($AR$8=$AR$7,P7)))))*$C$2,-1)</f>
        <v>0</v>
      </c>
      <c r="G7" s="63">
        <f t="shared" si="0"/>
        <v>0</v>
      </c>
      <c r="H7" s="63"/>
      <c r="I7" s="63">
        <f t="shared" si="1"/>
        <v>0</v>
      </c>
      <c r="J7" s="63"/>
      <c r="K7" s="63">
        <f t="shared" si="2"/>
        <v>0</v>
      </c>
      <c r="L7" s="63"/>
      <c r="M7" s="63">
        <f t="shared" si="3"/>
        <v>0</v>
      </c>
      <c r="N7" s="63"/>
      <c r="O7" s="63">
        <f t="shared" si="4"/>
        <v>0</v>
      </c>
      <c r="P7" s="63"/>
      <c r="Q7" s="63">
        <f t="shared" si="5"/>
        <v>0</v>
      </c>
      <c r="R7" s="64">
        <f t="shared" si="6"/>
        <v>0</v>
      </c>
      <c r="S7" s="59">
        <f t="shared" si="6"/>
        <v>0</v>
      </c>
      <c r="T7" s="65" t="str">
        <f t="shared" si="7"/>
        <v/>
      </c>
      <c r="U7" s="66">
        <f t="shared" ref="U7:U67" si="15">F7</f>
        <v>0</v>
      </c>
      <c r="V7" s="67" t="str">
        <f t="shared" ref="V7:V67" si="16">IF(U7=0,"",$V$5)</f>
        <v/>
      </c>
      <c r="W7" s="68" t="str">
        <f t="shared" ref="W7:W67" si="17">IF(U7=0,"",U7*V7)</f>
        <v/>
      </c>
      <c r="X7" s="69" t="str">
        <f t="shared" ref="X7:X67" si="18">IF(W7="","",$X$5)</f>
        <v/>
      </c>
      <c r="Y7" s="68" t="str">
        <f t="shared" ref="Y7:Y67" si="19">IF(U7=0,"",U7*X7)</f>
        <v/>
      </c>
      <c r="Z7" s="69" t="str">
        <f t="shared" ref="Z7:Z67" si="20">IF(Y7="","",$Z$5)</f>
        <v/>
      </c>
      <c r="AA7" s="68" t="str">
        <f t="shared" ref="AA7:AA67" si="21">IF(W7="","",(W7+Y7)*Z7)</f>
        <v/>
      </c>
      <c r="AB7" s="70"/>
      <c r="AC7" s="71" t="str">
        <f t="shared" si="8"/>
        <v/>
      </c>
      <c r="AD7" s="68" t="str">
        <f t="shared" si="9"/>
        <v/>
      </c>
      <c r="AE7" s="72"/>
      <c r="AF7" s="71" t="str">
        <f t="shared" si="10"/>
        <v/>
      </c>
      <c r="AG7" s="68" t="str">
        <f t="shared" si="11"/>
        <v/>
      </c>
      <c r="AH7" s="71" t="str">
        <f t="shared" si="12"/>
        <v/>
      </c>
      <c r="AI7" s="68" t="str">
        <f>IF(AB7="","",(SUM(AD7,AG7))*AH7)</f>
        <v/>
      </c>
      <c r="AJ7" s="69" t="str">
        <f t="shared" ref="AJ7:AJ67" si="22">IF(AI7="","",$AJ$5)</f>
        <v/>
      </c>
      <c r="AK7" s="68" t="str">
        <f>IF(AI7="","",(SUM(AI7))*AJ7)</f>
        <v/>
      </c>
      <c r="AL7" s="68">
        <f t="shared" ref="AL7:AL67" si="23">SUM(W7,Y7,AA7,AI7,AK7)</f>
        <v>0</v>
      </c>
      <c r="AM7" s="73" t="str">
        <f t="shared" ref="AM7:AM67" si="24">IF(AL7=0,"",$AM$5)</f>
        <v/>
      </c>
      <c r="AN7" s="68" t="str">
        <f>IF(AL7=0,"",AL7*AM7)</f>
        <v/>
      </c>
      <c r="AO7" s="68"/>
      <c r="AQ7" s="76">
        <f>P2</f>
        <v>0</v>
      </c>
      <c r="AR7" s="37">
        <f>IF($Q$5=0,9999999999,$Q$5)</f>
        <v>9999999999</v>
      </c>
      <c r="BG7" s="75"/>
      <c r="BH7" s="75"/>
    </row>
    <row r="8" spans="1:60" s="74" customFormat="1" ht="26.15" customHeight="1" thickBot="1">
      <c r="A8" s="24">
        <f t="shared" si="13"/>
        <v>3</v>
      </c>
      <c r="B8" s="59"/>
      <c r="C8" s="59"/>
      <c r="D8" s="60"/>
      <c r="E8" s="61"/>
      <c r="F8" s="62">
        <f t="shared" si="14"/>
        <v>0</v>
      </c>
      <c r="G8" s="63">
        <f t="shared" si="0"/>
        <v>0</v>
      </c>
      <c r="H8" s="63"/>
      <c r="I8" s="63">
        <f t="shared" si="1"/>
        <v>0</v>
      </c>
      <c r="J8" s="63"/>
      <c r="K8" s="63">
        <f t="shared" si="2"/>
        <v>0</v>
      </c>
      <c r="L8" s="63"/>
      <c r="M8" s="63">
        <f t="shared" si="3"/>
        <v>0</v>
      </c>
      <c r="N8" s="63"/>
      <c r="O8" s="63">
        <f t="shared" si="4"/>
        <v>0</v>
      </c>
      <c r="P8" s="63"/>
      <c r="Q8" s="63">
        <f t="shared" si="5"/>
        <v>0</v>
      </c>
      <c r="R8" s="64">
        <f t="shared" si="6"/>
        <v>0</v>
      </c>
      <c r="S8" s="59">
        <f t="shared" si="6"/>
        <v>0</v>
      </c>
      <c r="T8" s="65" t="str">
        <f t="shared" si="7"/>
        <v/>
      </c>
      <c r="U8" s="66">
        <f t="shared" si="15"/>
        <v>0</v>
      </c>
      <c r="V8" s="67" t="str">
        <f t="shared" si="16"/>
        <v/>
      </c>
      <c r="W8" s="68" t="str">
        <f t="shared" si="17"/>
        <v/>
      </c>
      <c r="X8" s="69" t="str">
        <f t="shared" si="18"/>
        <v/>
      </c>
      <c r="Y8" s="68" t="str">
        <f t="shared" si="19"/>
        <v/>
      </c>
      <c r="Z8" s="69" t="str">
        <f t="shared" si="20"/>
        <v/>
      </c>
      <c r="AA8" s="68" t="str">
        <f t="shared" si="21"/>
        <v/>
      </c>
      <c r="AB8" s="70"/>
      <c r="AC8" s="71" t="str">
        <f t="shared" si="8"/>
        <v/>
      </c>
      <c r="AD8" s="68" t="str">
        <f t="shared" si="9"/>
        <v/>
      </c>
      <c r="AE8" s="72"/>
      <c r="AF8" s="71" t="str">
        <f t="shared" si="10"/>
        <v/>
      </c>
      <c r="AG8" s="68" t="str">
        <f t="shared" si="11"/>
        <v/>
      </c>
      <c r="AH8" s="71" t="str">
        <f t="shared" si="12"/>
        <v/>
      </c>
      <c r="AI8" s="68" t="str">
        <f t="shared" ref="AI8:AI67" si="25">IF(AB8="","",(SUM(AD8,AG8))*AH8)</f>
        <v/>
      </c>
      <c r="AJ8" s="69" t="str">
        <f t="shared" si="22"/>
        <v/>
      </c>
      <c r="AK8" s="68" t="str">
        <f t="shared" ref="AK8:AK67" si="26">IF(AI8="","",(SUM(AI8))*AJ8)</f>
        <v/>
      </c>
      <c r="AL8" s="68">
        <f t="shared" si="23"/>
        <v>0</v>
      </c>
      <c r="AM8" s="73" t="str">
        <f t="shared" si="24"/>
        <v/>
      </c>
      <c r="AN8" s="68" t="str">
        <f t="shared" ref="AN8:AN67" si="27">IF(AL8=0,"",AL8*AM8)</f>
        <v/>
      </c>
      <c r="AO8" s="68"/>
      <c r="AQ8" s="75"/>
      <c r="AR8" s="77">
        <f>MIN(AR3:AR7)</f>
        <v>9999999999</v>
      </c>
      <c r="BG8" s="75"/>
      <c r="BH8" s="75"/>
    </row>
    <row r="9" spans="1:60" s="74" customFormat="1" ht="26.15" customHeight="1">
      <c r="A9" s="24">
        <f t="shared" si="13"/>
        <v>4</v>
      </c>
      <c r="B9" s="59"/>
      <c r="C9" s="59"/>
      <c r="D9" s="60"/>
      <c r="E9" s="61"/>
      <c r="F9" s="62">
        <f t="shared" si="14"/>
        <v>0</v>
      </c>
      <c r="G9" s="63">
        <f t="shared" si="0"/>
        <v>0</v>
      </c>
      <c r="H9" s="63"/>
      <c r="I9" s="63">
        <f t="shared" si="1"/>
        <v>0</v>
      </c>
      <c r="J9" s="63"/>
      <c r="K9" s="63">
        <f t="shared" si="2"/>
        <v>0</v>
      </c>
      <c r="L9" s="63"/>
      <c r="M9" s="63">
        <f t="shared" si="3"/>
        <v>0</v>
      </c>
      <c r="N9" s="63"/>
      <c r="O9" s="63">
        <f t="shared" si="4"/>
        <v>0</v>
      </c>
      <c r="P9" s="63"/>
      <c r="Q9" s="63">
        <f t="shared" si="5"/>
        <v>0</v>
      </c>
      <c r="R9" s="64">
        <f t="shared" si="6"/>
        <v>0</v>
      </c>
      <c r="S9" s="59">
        <f t="shared" si="6"/>
        <v>0</v>
      </c>
      <c r="T9" s="65" t="str">
        <f t="shared" si="7"/>
        <v/>
      </c>
      <c r="U9" s="66">
        <f t="shared" si="15"/>
        <v>0</v>
      </c>
      <c r="V9" s="67" t="str">
        <f t="shared" si="16"/>
        <v/>
      </c>
      <c r="W9" s="68" t="str">
        <f t="shared" si="17"/>
        <v/>
      </c>
      <c r="X9" s="69" t="str">
        <f t="shared" si="18"/>
        <v/>
      </c>
      <c r="Y9" s="68" t="str">
        <f t="shared" si="19"/>
        <v/>
      </c>
      <c r="Z9" s="69" t="str">
        <f t="shared" si="20"/>
        <v/>
      </c>
      <c r="AA9" s="68" t="str">
        <f t="shared" si="21"/>
        <v/>
      </c>
      <c r="AB9" s="70"/>
      <c r="AC9" s="71" t="str">
        <f t="shared" si="8"/>
        <v/>
      </c>
      <c r="AD9" s="68" t="str">
        <f t="shared" si="9"/>
        <v/>
      </c>
      <c r="AE9" s="72"/>
      <c r="AF9" s="71" t="str">
        <f t="shared" si="10"/>
        <v/>
      </c>
      <c r="AG9" s="68" t="str">
        <f t="shared" si="11"/>
        <v/>
      </c>
      <c r="AH9" s="71" t="str">
        <f t="shared" si="12"/>
        <v/>
      </c>
      <c r="AI9" s="68" t="str">
        <f t="shared" si="25"/>
        <v/>
      </c>
      <c r="AJ9" s="69" t="str">
        <f t="shared" si="22"/>
        <v/>
      </c>
      <c r="AK9" s="68" t="str">
        <f t="shared" si="26"/>
        <v/>
      </c>
      <c r="AL9" s="68">
        <f t="shared" si="23"/>
        <v>0</v>
      </c>
      <c r="AM9" s="73" t="str">
        <f t="shared" si="24"/>
        <v/>
      </c>
      <c r="AN9" s="68" t="str">
        <f t="shared" si="27"/>
        <v/>
      </c>
      <c r="AO9" s="68"/>
      <c r="AQ9" s="75"/>
      <c r="AR9" s="75"/>
      <c r="BG9" s="75"/>
      <c r="BH9" s="75"/>
    </row>
    <row r="10" spans="1:60" s="74" customFormat="1" ht="26.15" customHeight="1">
      <c r="A10" s="24">
        <f t="shared" si="13"/>
        <v>5</v>
      </c>
      <c r="B10" s="59"/>
      <c r="C10" s="59"/>
      <c r="D10" s="60"/>
      <c r="E10" s="61"/>
      <c r="F10" s="62">
        <f t="shared" si="14"/>
        <v>0</v>
      </c>
      <c r="G10" s="63">
        <f t="shared" si="0"/>
        <v>0</v>
      </c>
      <c r="H10" s="63"/>
      <c r="I10" s="63">
        <f t="shared" si="1"/>
        <v>0</v>
      </c>
      <c r="J10" s="63"/>
      <c r="K10" s="63">
        <f t="shared" si="2"/>
        <v>0</v>
      </c>
      <c r="L10" s="63"/>
      <c r="M10" s="63">
        <f t="shared" si="3"/>
        <v>0</v>
      </c>
      <c r="N10" s="63"/>
      <c r="O10" s="63">
        <f t="shared" si="4"/>
        <v>0</v>
      </c>
      <c r="P10" s="63"/>
      <c r="Q10" s="63">
        <f t="shared" si="5"/>
        <v>0</v>
      </c>
      <c r="R10" s="64">
        <f t="shared" si="6"/>
        <v>0</v>
      </c>
      <c r="S10" s="59">
        <f t="shared" si="6"/>
        <v>0</v>
      </c>
      <c r="T10" s="65" t="str">
        <f t="shared" si="7"/>
        <v/>
      </c>
      <c r="U10" s="66">
        <f t="shared" si="15"/>
        <v>0</v>
      </c>
      <c r="V10" s="67" t="str">
        <f t="shared" si="16"/>
        <v/>
      </c>
      <c r="W10" s="68" t="str">
        <f t="shared" si="17"/>
        <v/>
      </c>
      <c r="X10" s="69" t="str">
        <f t="shared" si="18"/>
        <v/>
      </c>
      <c r="Y10" s="68" t="str">
        <f t="shared" si="19"/>
        <v/>
      </c>
      <c r="Z10" s="69" t="str">
        <f t="shared" si="20"/>
        <v/>
      </c>
      <c r="AA10" s="68" t="str">
        <f t="shared" si="21"/>
        <v/>
      </c>
      <c r="AB10" s="70"/>
      <c r="AC10" s="71" t="str">
        <f t="shared" si="8"/>
        <v/>
      </c>
      <c r="AD10" s="68" t="str">
        <f t="shared" si="9"/>
        <v/>
      </c>
      <c r="AE10" s="72"/>
      <c r="AF10" s="71" t="str">
        <f t="shared" si="10"/>
        <v/>
      </c>
      <c r="AG10" s="68" t="str">
        <f t="shared" si="11"/>
        <v/>
      </c>
      <c r="AH10" s="71" t="str">
        <f t="shared" si="12"/>
        <v/>
      </c>
      <c r="AI10" s="68" t="str">
        <f t="shared" si="25"/>
        <v/>
      </c>
      <c r="AJ10" s="69" t="str">
        <f t="shared" si="22"/>
        <v/>
      </c>
      <c r="AK10" s="68" t="str">
        <f t="shared" si="26"/>
        <v/>
      </c>
      <c r="AL10" s="68">
        <f t="shared" si="23"/>
        <v>0</v>
      </c>
      <c r="AM10" s="73" t="str">
        <f t="shared" si="24"/>
        <v/>
      </c>
      <c r="AN10" s="68" t="str">
        <f t="shared" si="27"/>
        <v/>
      </c>
      <c r="AO10" s="68"/>
      <c r="AQ10" s="75"/>
      <c r="AR10" s="75"/>
      <c r="BG10" s="75"/>
      <c r="BH10" s="75"/>
    </row>
    <row r="11" spans="1:60" s="74" customFormat="1" ht="26.15" customHeight="1">
      <c r="A11" s="24">
        <f t="shared" si="13"/>
        <v>6</v>
      </c>
      <c r="B11" s="59"/>
      <c r="C11" s="59"/>
      <c r="D11" s="60"/>
      <c r="E11" s="61"/>
      <c r="F11" s="62">
        <f t="shared" si="14"/>
        <v>0</v>
      </c>
      <c r="G11" s="63">
        <f>D11*F11</f>
        <v>0</v>
      </c>
      <c r="H11" s="63"/>
      <c r="I11" s="63">
        <f t="shared" si="1"/>
        <v>0</v>
      </c>
      <c r="J11" s="63"/>
      <c r="K11" s="63">
        <f t="shared" si="2"/>
        <v>0</v>
      </c>
      <c r="L11" s="63"/>
      <c r="M11" s="63">
        <f t="shared" si="3"/>
        <v>0</v>
      </c>
      <c r="N11" s="63"/>
      <c r="O11" s="63">
        <f t="shared" si="4"/>
        <v>0</v>
      </c>
      <c r="P11" s="63"/>
      <c r="Q11" s="63">
        <f t="shared" si="5"/>
        <v>0</v>
      </c>
      <c r="R11" s="64">
        <f>B11</f>
        <v>0</v>
      </c>
      <c r="S11" s="59">
        <f t="shared" si="6"/>
        <v>0</v>
      </c>
      <c r="T11" s="65" t="str">
        <f t="shared" si="7"/>
        <v/>
      </c>
      <c r="U11" s="66">
        <f t="shared" si="15"/>
        <v>0</v>
      </c>
      <c r="V11" s="67" t="str">
        <f t="shared" si="16"/>
        <v/>
      </c>
      <c r="W11" s="68" t="str">
        <f t="shared" si="17"/>
        <v/>
      </c>
      <c r="X11" s="69" t="str">
        <f t="shared" si="18"/>
        <v/>
      </c>
      <c r="Y11" s="68" t="str">
        <f t="shared" si="19"/>
        <v/>
      </c>
      <c r="Z11" s="69" t="str">
        <f t="shared" si="20"/>
        <v/>
      </c>
      <c r="AA11" s="68" t="str">
        <f t="shared" si="21"/>
        <v/>
      </c>
      <c r="AB11" s="70"/>
      <c r="AC11" s="71" t="str">
        <f t="shared" si="8"/>
        <v/>
      </c>
      <c r="AD11" s="68" t="str">
        <f t="shared" si="9"/>
        <v/>
      </c>
      <c r="AE11" s="72"/>
      <c r="AF11" s="71" t="str">
        <f t="shared" si="10"/>
        <v/>
      </c>
      <c r="AG11" s="68" t="str">
        <f t="shared" si="11"/>
        <v/>
      </c>
      <c r="AH11" s="71" t="str">
        <f t="shared" si="12"/>
        <v/>
      </c>
      <c r="AI11" s="68" t="str">
        <f t="shared" si="25"/>
        <v/>
      </c>
      <c r="AJ11" s="69" t="str">
        <f t="shared" si="22"/>
        <v/>
      </c>
      <c r="AK11" s="68" t="str">
        <f t="shared" si="26"/>
        <v/>
      </c>
      <c r="AL11" s="68">
        <f t="shared" si="23"/>
        <v>0</v>
      </c>
      <c r="AM11" s="73" t="str">
        <f t="shared" si="24"/>
        <v/>
      </c>
      <c r="AN11" s="68" t="str">
        <f t="shared" si="27"/>
        <v/>
      </c>
      <c r="AO11" s="78"/>
      <c r="AQ11" s="75"/>
      <c r="AR11" s="75"/>
      <c r="BG11" s="75"/>
      <c r="BH11" s="75"/>
    </row>
    <row r="12" spans="1:60" s="74" customFormat="1" ht="26.15" customHeight="1">
      <c r="A12" s="24">
        <f t="shared" si="13"/>
        <v>7</v>
      </c>
      <c r="B12" s="59"/>
      <c r="C12" s="59"/>
      <c r="D12" s="60"/>
      <c r="E12" s="61"/>
      <c r="F12" s="62">
        <f t="shared" si="14"/>
        <v>0</v>
      </c>
      <c r="G12" s="63">
        <f t="shared" si="0"/>
        <v>0</v>
      </c>
      <c r="H12" s="63"/>
      <c r="I12" s="63">
        <f t="shared" si="1"/>
        <v>0</v>
      </c>
      <c r="J12" s="63"/>
      <c r="K12" s="63">
        <f t="shared" si="2"/>
        <v>0</v>
      </c>
      <c r="L12" s="63"/>
      <c r="M12" s="63">
        <f t="shared" si="3"/>
        <v>0</v>
      </c>
      <c r="N12" s="63"/>
      <c r="O12" s="63">
        <f t="shared" si="4"/>
        <v>0</v>
      </c>
      <c r="P12" s="63"/>
      <c r="Q12" s="63">
        <f t="shared" si="5"/>
        <v>0</v>
      </c>
      <c r="R12" s="64">
        <f t="shared" si="6"/>
        <v>0</v>
      </c>
      <c r="S12" s="59">
        <f t="shared" si="6"/>
        <v>0</v>
      </c>
      <c r="T12" s="65" t="str">
        <f t="shared" si="7"/>
        <v/>
      </c>
      <c r="U12" s="66">
        <f t="shared" si="15"/>
        <v>0</v>
      </c>
      <c r="V12" s="67" t="str">
        <f t="shared" si="16"/>
        <v/>
      </c>
      <c r="W12" s="68" t="str">
        <f t="shared" si="17"/>
        <v/>
      </c>
      <c r="X12" s="69" t="str">
        <f t="shared" si="18"/>
        <v/>
      </c>
      <c r="Y12" s="68" t="str">
        <f t="shared" si="19"/>
        <v/>
      </c>
      <c r="Z12" s="69" t="str">
        <f t="shared" si="20"/>
        <v/>
      </c>
      <c r="AA12" s="68" t="str">
        <f t="shared" si="21"/>
        <v/>
      </c>
      <c r="AB12" s="70"/>
      <c r="AC12" s="71" t="str">
        <f t="shared" si="8"/>
        <v/>
      </c>
      <c r="AD12" s="68" t="str">
        <f t="shared" si="9"/>
        <v/>
      </c>
      <c r="AE12" s="72"/>
      <c r="AF12" s="71" t="str">
        <f t="shared" si="10"/>
        <v/>
      </c>
      <c r="AG12" s="68" t="str">
        <f t="shared" si="11"/>
        <v/>
      </c>
      <c r="AH12" s="71" t="str">
        <f t="shared" si="12"/>
        <v/>
      </c>
      <c r="AI12" s="68" t="str">
        <f t="shared" si="25"/>
        <v/>
      </c>
      <c r="AJ12" s="69" t="str">
        <f t="shared" si="22"/>
        <v/>
      </c>
      <c r="AK12" s="68" t="str">
        <f t="shared" si="26"/>
        <v/>
      </c>
      <c r="AL12" s="68">
        <f t="shared" si="23"/>
        <v>0</v>
      </c>
      <c r="AM12" s="73" t="str">
        <f t="shared" si="24"/>
        <v/>
      </c>
      <c r="AN12" s="68" t="str">
        <f t="shared" si="27"/>
        <v/>
      </c>
      <c r="AO12" s="78"/>
      <c r="AQ12" s="75"/>
      <c r="AR12" s="75"/>
      <c r="BG12" s="75"/>
      <c r="BH12" s="75"/>
    </row>
    <row r="13" spans="1:60" s="74" customFormat="1" ht="26.15" customHeight="1">
      <c r="A13" s="24">
        <f t="shared" si="13"/>
        <v>8</v>
      </c>
      <c r="B13" s="59"/>
      <c r="C13" s="59"/>
      <c r="D13" s="60"/>
      <c r="E13" s="61"/>
      <c r="F13" s="62">
        <f t="shared" si="14"/>
        <v>0</v>
      </c>
      <c r="G13" s="63">
        <f t="shared" si="0"/>
        <v>0</v>
      </c>
      <c r="H13" s="63"/>
      <c r="I13" s="63">
        <f t="shared" si="1"/>
        <v>0</v>
      </c>
      <c r="J13" s="63"/>
      <c r="K13" s="63">
        <f t="shared" si="2"/>
        <v>0</v>
      </c>
      <c r="L13" s="63"/>
      <c r="M13" s="63">
        <f t="shared" si="3"/>
        <v>0</v>
      </c>
      <c r="N13" s="63"/>
      <c r="O13" s="63">
        <f t="shared" si="4"/>
        <v>0</v>
      </c>
      <c r="P13" s="63"/>
      <c r="Q13" s="63">
        <f t="shared" si="5"/>
        <v>0</v>
      </c>
      <c r="R13" s="64">
        <f t="shared" si="6"/>
        <v>0</v>
      </c>
      <c r="S13" s="59">
        <f t="shared" si="6"/>
        <v>0</v>
      </c>
      <c r="T13" s="65" t="str">
        <f t="shared" si="7"/>
        <v/>
      </c>
      <c r="U13" s="66">
        <f t="shared" si="15"/>
        <v>0</v>
      </c>
      <c r="V13" s="67" t="str">
        <f t="shared" si="16"/>
        <v/>
      </c>
      <c r="W13" s="68" t="str">
        <f t="shared" si="17"/>
        <v/>
      </c>
      <c r="X13" s="69" t="str">
        <f t="shared" si="18"/>
        <v/>
      </c>
      <c r="Y13" s="68" t="str">
        <f t="shared" si="19"/>
        <v/>
      </c>
      <c r="Z13" s="69" t="str">
        <f t="shared" si="20"/>
        <v/>
      </c>
      <c r="AA13" s="68" t="str">
        <f t="shared" si="21"/>
        <v/>
      </c>
      <c r="AB13" s="70"/>
      <c r="AC13" s="71" t="str">
        <f t="shared" si="8"/>
        <v/>
      </c>
      <c r="AD13" s="68" t="str">
        <f t="shared" si="9"/>
        <v/>
      </c>
      <c r="AE13" s="72"/>
      <c r="AF13" s="71" t="str">
        <f t="shared" si="10"/>
        <v/>
      </c>
      <c r="AG13" s="68" t="str">
        <f t="shared" si="11"/>
        <v/>
      </c>
      <c r="AH13" s="71" t="str">
        <f t="shared" si="12"/>
        <v/>
      </c>
      <c r="AI13" s="68" t="str">
        <f t="shared" si="25"/>
        <v/>
      </c>
      <c r="AJ13" s="69" t="str">
        <f t="shared" si="22"/>
        <v/>
      </c>
      <c r="AK13" s="68" t="str">
        <f t="shared" si="26"/>
        <v/>
      </c>
      <c r="AL13" s="68">
        <f t="shared" si="23"/>
        <v>0</v>
      </c>
      <c r="AM13" s="73" t="str">
        <f t="shared" si="24"/>
        <v/>
      </c>
      <c r="AN13" s="68" t="str">
        <f t="shared" si="27"/>
        <v/>
      </c>
      <c r="AO13" s="78"/>
      <c r="AQ13" s="75"/>
      <c r="AR13" s="75"/>
      <c r="BG13" s="75"/>
      <c r="BH13" s="75"/>
    </row>
    <row r="14" spans="1:60" s="74" customFormat="1" ht="26.15" customHeight="1">
      <c r="A14" s="24">
        <f t="shared" si="13"/>
        <v>9</v>
      </c>
      <c r="B14" s="59"/>
      <c r="C14" s="59"/>
      <c r="D14" s="60"/>
      <c r="E14" s="61"/>
      <c r="F14" s="62">
        <f t="shared" si="14"/>
        <v>0</v>
      </c>
      <c r="G14" s="63">
        <f t="shared" si="0"/>
        <v>0</v>
      </c>
      <c r="H14" s="63"/>
      <c r="I14" s="63">
        <f t="shared" si="1"/>
        <v>0</v>
      </c>
      <c r="J14" s="63"/>
      <c r="K14" s="63">
        <f t="shared" si="2"/>
        <v>0</v>
      </c>
      <c r="L14" s="63"/>
      <c r="M14" s="63">
        <f t="shared" si="3"/>
        <v>0</v>
      </c>
      <c r="N14" s="63"/>
      <c r="O14" s="63">
        <f t="shared" si="4"/>
        <v>0</v>
      </c>
      <c r="P14" s="63"/>
      <c r="Q14" s="63">
        <f t="shared" si="5"/>
        <v>0</v>
      </c>
      <c r="R14" s="64">
        <f t="shared" si="6"/>
        <v>0</v>
      </c>
      <c r="S14" s="59">
        <f t="shared" si="6"/>
        <v>0</v>
      </c>
      <c r="T14" s="65" t="str">
        <f t="shared" si="7"/>
        <v/>
      </c>
      <c r="U14" s="66">
        <f t="shared" si="15"/>
        <v>0</v>
      </c>
      <c r="V14" s="67" t="str">
        <f t="shared" si="16"/>
        <v/>
      </c>
      <c r="W14" s="68" t="str">
        <f t="shared" si="17"/>
        <v/>
      </c>
      <c r="X14" s="69" t="str">
        <f t="shared" si="18"/>
        <v/>
      </c>
      <c r="Y14" s="68" t="str">
        <f t="shared" si="19"/>
        <v/>
      </c>
      <c r="Z14" s="69" t="str">
        <f t="shared" si="20"/>
        <v/>
      </c>
      <c r="AA14" s="68" t="str">
        <f t="shared" si="21"/>
        <v/>
      </c>
      <c r="AB14" s="70"/>
      <c r="AC14" s="71" t="str">
        <f t="shared" si="8"/>
        <v/>
      </c>
      <c r="AD14" s="68" t="str">
        <f t="shared" si="9"/>
        <v/>
      </c>
      <c r="AE14" s="72"/>
      <c r="AF14" s="71" t="str">
        <f t="shared" si="10"/>
        <v/>
      </c>
      <c r="AG14" s="68" t="str">
        <f t="shared" si="11"/>
        <v/>
      </c>
      <c r="AH14" s="71" t="str">
        <f t="shared" si="12"/>
        <v/>
      </c>
      <c r="AI14" s="68" t="str">
        <f t="shared" si="25"/>
        <v/>
      </c>
      <c r="AJ14" s="69" t="str">
        <f t="shared" si="22"/>
        <v/>
      </c>
      <c r="AK14" s="68" t="str">
        <f t="shared" si="26"/>
        <v/>
      </c>
      <c r="AL14" s="68">
        <f t="shared" si="23"/>
        <v>0</v>
      </c>
      <c r="AM14" s="73" t="str">
        <f t="shared" si="24"/>
        <v/>
      </c>
      <c r="AN14" s="68" t="str">
        <f t="shared" si="27"/>
        <v/>
      </c>
      <c r="AO14" s="78"/>
      <c r="AQ14" s="75"/>
      <c r="AR14" s="75"/>
      <c r="BG14" s="75"/>
      <c r="BH14" s="75"/>
    </row>
    <row r="15" spans="1:60" s="74" customFormat="1" ht="26.15" customHeight="1">
      <c r="A15" s="24">
        <f t="shared" si="13"/>
        <v>10</v>
      </c>
      <c r="B15" s="59"/>
      <c r="C15" s="59"/>
      <c r="D15" s="60"/>
      <c r="E15" s="61"/>
      <c r="F15" s="62">
        <f t="shared" si="14"/>
        <v>0</v>
      </c>
      <c r="G15" s="63">
        <f t="shared" si="0"/>
        <v>0</v>
      </c>
      <c r="H15" s="63"/>
      <c r="I15" s="63">
        <f t="shared" si="1"/>
        <v>0</v>
      </c>
      <c r="J15" s="63"/>
      <c r="K15" s="63">
        <f t="shared" si="2"/>
        <v>0</v>
      </c>
      <c r="L15" s="63"/>
      <c r="M15" s="63">
        <f t="shared" si="3"/>
        <v>0</v>
      </c>
      <c r="N15" s="63"/>
      <c r="O15" s="63">
        <f t="shared" si="4"/>
        <v>0</v>
      </c>
      <c r="P15" s="63"/>
      <c r="Q15" s="63">
        <f t="shared" si="5"/>
        <v>0</v>
      </c>
      <c r="R15" s="64">
        <f t="shared" si="6"/>
        <v>0</v>
      </c>
      <c r="S15" s="59">
        <f t="shared" si="6"/>
        <v>0</v>
      </c>
      <c r="T15" s="65" t="str">
        <f t="shared" si="7"/>
        <v/>
      </c>
      <c r="U15" s="66">
        <f t="shared" si="15"/>
        <v>0</v>
      </c>
      <c r="V15" s="67" t="str">
        <f t="shared" si="16"/>
        <v/>
      </c>
      <c r="W15" s="68" t="str">
        <f t="shared" si="17"/>
        <v/>
      </c>
      <c r="X15" s="69" t="str">
        <f t="shared" si="18"/>
        <v/>
      </c>
      <c r="Y15" s="68" t="str">
        <f t="shared" si="19"/>
        <v/>
      </c>
      <c r="Z15" s="69" t="str">
        <f t="shared" si="20"/>
        <v/>
      </c>
      <c r="AA15" s="68" t="str">
        <f t="shared" si="21"/>
        <v/>
      </c>
      <c r="AB15" s="70"/>
      <c r="AC15" s="71" t="str">
        <f t="shared" si="8"/>
        <v/>
      </c>
      <c r="AD15" s="68" t="str">
        <f t="shared" si="9"/>
        <v/>
      </c>
      <c r="AE15" s="72"/>
      <c r="AF15" s="71" t="str">
        <f t="shared" si="10"/>
        <v/>
      </c>
      <c r="AG15" s="68" t="str">
        <f t="shared" si="11"/>
        <v/>
      </c>
      <c r="AH15" s="71" t="str">
        <f t="shared" si="12"/>
        <v/>
      </c>
      <c r="AI15" s="68" t="str">
        <f t="shared" si="25"/>
        <v/>
      </c>
      <c r="AJ15" s="69" t="str">
        <f t="shared" si="22"/>
        <v/>
      </c>
      <c r="AK15" s="68" t="str">
        <f t="shared" si="26"/>
        <v/>
      </c>
      <c r="AL15" s="68">
        <f t="shared" si="23"/>
        <v>0</v>
      </c>
      <c r="AM15" s="73" t="str">
        <f t="shared" si="24"/>
        <v/>
      </c>
      <c r="AN15" s="68" t="str">
        <f t="shared" si="27"/>
        <v/>
      </c>
      <c r="AO15" s="78"/>
      <c r="AQ15" s="75"/>
      <c r="AR15" s="75"/>
      <c r="BG15" s="75"/>
      <c r="BH15" s="75"/>
    </row>
    <row r="16" spans="1:60" s="74" customFormat="1" ht="26.15" customHeight="1">
      <c r="A16" s="24">
        <f t="shared" si="13"/>
        <v>11</v>
      </c>
      <c r="B16" s="59"/>
      <c r="C16" s="59"/>
      <c r="D16" s="60"/>
      <c r="E16" s="61"/>
      <c r="F16" s="62">
        <f t="shared" si="14"/>
        <v>0</v>
      </c>
      <c r="G16" s="63">
        <f t="shared" si="0"/>
        <v>0</v>
      </c>
      <c r="H16" s="63"/>
      <c r="I16" s="63">
        <f t="shared" si="1"/>
        <v>0</v>
      </c>
      <c r="J16" s="63"/>
      <c r="K16" s="63">
        <f t="shared" si="2"/>
        <v>0</v>
      </c>
      <c r="L16" s="63"/>
      <c r="M16" s="63">
        <f t="shared" si="3"/>
        <v>0</v>
      </c>
      <c r="N16" s="63"/>
      <c r="O16" s="63">
        <f t="shared" si="4"/>
        <v>0</v>
      </c>
      <c r="P16" s="63"/>
      <c r="Q16" s="63">
        <f t="shared" si="5"/>
        <v>0</v>
      </c>
      <c r="R16" s="64">
        <f t="shared" si="6"/>
        <v>0</v>
      </c>
      <c r="S16" s="59">
        <f t="shared" si="6"/>
        <v>0</v>
      </c>
      <c r="T16" s="65" t="str">
        <f t="shared" si="7"/>
        <v/>
      </c>
      <c r="U16" s="66">
        <f t="shared" si="15"/>
        <v>0</v>
      </c>
      <c r="V16" s="67" t="str">
        <f t="shared" si="16"/>
        <v/>
      </c>
      <c r="W16" s="68" t="str">
        <f t="shared" si="17"/>
        <v/>
      </c>
      <c r="X16" s="69" t="str">
        <f t="shared" si="18"/>
        <v/>
      </c>
      <c r="Y16" s="68" t="str">
        <f t="shared" si="19"/>
        <v/>
      </c>
      <c r="Z16" s="69" t="str">
        <f t="shared" si="20"/>
        <v/>
      </c>
      <c r="AA16" s="68" t="str">
        <f t="shared" si="21"/>
        <v/>
      </c>
      <c r="AB16" s="70"/>
      <c r="AC16" s="71" t="str">
        <f t="shared" si="8"/>
        <v/>
      </c>
      <c r="AD16" s="68" t="str">
        <f t="shared" si="9"/>
        <v/>
      </c>
      <c r="AE16" s="72"/>
      <c r="AF16" s="71" t="str">
        <f t="shared" si="10"/>
        <v/>
      </c>
      <c r="AG16" s="68" t="str">
        <f t="shared" si="11"/>
        <v/>
      </c>
      <c r="AH16" s="71" t="str">
        <f t="shared" si="12"/>
        <v/>
      </c>
      <c r="AI16" s="68" t="str">
        <f t="shared" si="25"/>
        <v/>
      </c>
      <c r="AJ16" s="69" t="str">
        <f t="shared" si="22"/>
        <v/>
      </c>
      <c r="AK16" s="68" t="str">
        <f t="shared" si="26"/>
        <v/>
      </c>
      <c r="AL16" s="68">
        <f t="shared" si="23"/>
        <v>0</v>
      </c>
      <c r="AM16" s="73" t="str">
        <f t="shared" si="24"/>
        <v/>
      </c>
      <c r="AN16" s="68" t="str">
        <f t="shared" si="27"/>
        <v/>
      </c>
      <c r="AO16" s="78"/>
      <c r="AQ16" s="75"/>
      <c r="AR16" s="75"/>
      <c r="BG16" s="75"/>
      <c r="BH16" s="75"/>
    </row>
    <row r="17" spans="1:60" s="74" customFormat="1" ht="26.15" customHeight="1">
      <c r="A17" s="24">
        <f t="shared" si="13"/>
        <v>12</v>
      </c>
      <c r="B17" s="59"/>
      <c r="C17" s="59"/>
      <c r="D17" s="60"/>
      <c r="E17" s="61"/>
      <c r="F17" s="62">
        <f t="shared" si="14"/>
        <v>0</v>
      </c>
      <c r="G17" s="63">
        <f t="shared" si="0"/>
        <v>0</v>
      </c>
      <c r="H17" s="63"/>
      <c r="I17" s="63">
        <f t="shared" si="1"/>
        <v>0</v>
      </c>
      <c r="J17" s="63"/>
      <c r="K17" s="63">
        <f t="shared" si="2"/>
        <v>0</v>
      </c>
      <c r="L17" s="63"/>
      <c r="M17" s="63">
        <f t="shared" si="3"/>
        <v>0</v>
      </c>
      <c r="N17" s="63"/>
      <c r="O17" s="63">
        <f t="shared" si="4"/>
        <v>0</v>
      </c>
      <c r="P17" s="63"/>
      <c r="Q17" s="63">
        <f t="shared" si="5"/>
        <v>0</v>
      </c>
      <c r="R17" s="64">
        <f t="shared" si="6"/>
        <v>0</v>
      </c>
      <c r="S17" s="59">
        <f t="shared" si="6"/>
        <v>0</v>
      </c>
      <c r="T17" s="65" t="str">
        <f t="shared" si="7"/>
        <v/>
      </c>
      <c r="U17" s="66">
        <f t="shared" si="15"/>
        <v>0</v>
      </c>
      <c r="V17" s="67" t="str">
        <f t="shared" si="16"/>
        <v/>
      </c>
      <c r="W17" s="68" t="str">
        <f t="shared" si="17"/>
        <v/>
      </c>
      <c r="X17" s="69" t="str">
        <f t="shared" si="18"/>
        <v/>
      </c>
      <c r="Y17" s="68" t="str">
        <f t="shared" si="19"/>
        <v/>
      </c>
      <c r="Z17" s="69" t="str">
        <f t="shared" si="20"/>
        <v/>
      </c>
      <c r="AA17" s="68" t="str">
        <f t="shared" si="21"/>
        <v/>
      </c>
      <c r="AB17" s="70"/>
      <c r="AC17" s="71" t="str">
        <f t="shared" si="8"/>
        <v/>
      </c>
      <c r="AD17" s="68" t="str">
        <f t="shared" si="9"/>
        <v/>
      </c>
      <c r="AE17" s="72"/>
      <c r="AF17" s="71" t="str">
        <f t="shared" si="10"/>
        <v/>
      </c>
      <c r="AG17" s="68" t="str">
        <f t="shared" si="11"/>
        <v/>
      </c>
      <c r="AH17" s="71" t="str">
        <f t="shared" si="12"/>
        <v/>
      </c>
      <c r="AI17" s="68" t="str">
        <f t="shared" si="25"/>
        <v/>
      </c>
      <c r="AJ17" s="69" t="str">
        <f t="shared" si="22"/>
        <v/>
      </c>
      <c r="AK17" s="68" t="str">
        <f t="shared" si="26"/>
        <v/>
      </c>
      <c r="AL17" s="68">
        <f t="shared" si="23"/>
        <v>0</v>
      </c>
      <c r="AM17" s="73" t="str">
        <f t="shared" si="24"/>
        <v/>
      </c>
      <c r="AN17" s="68" t="str">
        <f t="shared" si="27"/>
        <v/>
      </c>
      <c r="AO17" s="78"/>
      <c r="AQ17" s="75"/>
      <c r="AR17" s="75"/>
      <c r="BG17" s="75"/>
      <c r="BH17" s="75"/>
    </row>
    <row r="18" spans="1:60" s="74" customFormat="1" ht="26.15" customHeight="1">
      <c r="A18" s="24">
        <f t="shared" si="13"/>
        <v>13</v>
      </c>
      <c r="B18" s="59"/>
      <c r="C18" s="59"/>
      <c r="D18" s="60"/>
      <c r="E18" s="61"/>
      <c r="F18" s="62">
        <f t="shared" si="14"/>
        <v>0</v>
      </c>
      <c r="G18" s="63">
        <f t="shared" si="0"/>
        <v>0</v>
      </c>
      <c r="H18" s="63"/>
      <c r="I18" s="63">
        <f t="shared" si="1"/>
        <v>0</v>
      </c>
      <c r="J18" s="63"/>
      <c r="K18" s="63">
        <f t="shared" si="2"/>
        <v>0</v>
      </c>
      <c r="L18" s="63"/>
      <c r="M18" s="63">
        <f t="shared" si="3"/>
        <v>0</v>
      </c>
      <c r="N18" s="63"/>
      <c r="O18" s="63">
        <f t="shared" si="4"/>
        <v>0</v>
      </c>
      <c r="P18" s="63"/>
      <c r="Q18" s="63">
        <f t="shared" si="5"/>
        <v>0</v>
      </c>
      <c r="R18" s="64">
        <f t="shared" si="6"/>
        <v>0</v>
      </c>
      <c r="S18" s="59">
        <f t="shared" si="6"/>
        <v>0</v>
      </c>
      <c r="T18" s="65" t="str">
        <f t="shared" si="7"/>
        <v/>
      </c>
      <c r="U18" s="66">
        <f t="shared" si="15"/>
        <v>0</v>
      </c>
      <c r="V18" s="67" t="str">
        <f t="shared" si="16"/>
        <v/>
      </c>
      <c r="W18" s="68" t="str">
        <f t="shared" si="17"/>
        <v/>
      </c>
      <c r="X18" s="69" t="str">
        <f t="shared" si="18"/>
        <v/>
      </c>
      <c r="Y18" s="68" t="str">
        <f t="shared" si="19"/>
        <v/>
      </c>
      <c r="Z18" s="69" t="str">
        <f t="shared" si="20"/>
        <v/>
      </c>
      <c r="AA18" s="68" t="str">
        <f t="shared" si="21"/>
        <v/>
      </c>
      <c r="AB18" s="70"/>
      <c r="AC18" s="71" t="str">
        <f t="shared" si="8"/>
        <v/>
      </c>
      <c r="AD18" s="68" t="str">
        <f t="shared" si="9"/>
        <v/>
      </c>
      <c r="AE18" s="72"/>
      <c r="AF18" s="71" t="str">
        <f t="shared" si="10"/>
        <v/>
      </c>
      <c r="AG18" s="68" t="str">
        <f t="shared" si="11"/>
        <v/>
      </c>
      <c r="AH18" s="71" t="str">
        <f t="shared" si="12"/>
        <v/>
      </c>
      <c r="AI18" s="68" t="str">
        <f t="shared" si="25"/>
        <v/>
      </c>
      <c r="AJ18" s="69" t="str">
        <f t="shared" si="22"/>
        <v/>
      </c>
      <c r="AK18" s="68" t="str">
        <f t="shared" si="26"/>
        <v/>
      </c>
      <c r="AL18" s="68">
        <f t="shared" si="23"/>
        <v>0</v>
      </c>
      <c r="AM18" s="73" t="str">
        <f t="shared" si="24"/>
        <v/>
      </c>
      <c r="AN18" s="68" t="str">
        <f t="shared" si="27"/>
        <v/>
      </c>
      <c r="AO18" s="78"/>
      <c r="AQ18" s="75"/>
      <c r="AR18" s="75"/>
      <c r="BG18" s="75"/>
      <c r="BH18" s="75"/>
    </row>
    <row r="19" spans="1:60" s="74" customFormat="1" ht="26.15" customHeight="1">
      <c r="A19" s="24">
        <f t="shared" si="13"/>
        <v>14</v>
      </c>
      <c r="B19" s="59"/>
      <c r="C19" s="59"/>
      <c r="D19" s="60"/>
      <c r="E19" s="61"/>
      <c r="F19" s="62">
        <f t="shared" si="14"/>
        <v>0</v>
      </c>
      <c r="G19" s="63">
        <f t="shared" si="0"/>
        <v>0</v>
      </c>
      <c r="H19" s="63"/>
      <c r="I19" s="63">
        <f t="shared" si="1"/>
        <v>0</v>
      </c>
      <c r="J19" s="63"/>
      <c r="K19" s="63">
        <f t="shared" si="2"/>
        <v>0</v>
      </c>
      <c r="L19" s="63"/>
      <c r="M19" s="63">
        <f t="shared" si="3"/>
        <v>0</v>
      </c>
      <c r="N19" s="63"/>
      <c r="O19" s="63">
        <f t="shared" si="4"/>
        <v>0</v>
      </c>
      <c r="P19" s="63"/>
      <c r="Q19" s="63">
        <f t="shared" si="5"/>
        <v>0</v>
      </c>
      <c r="R19" s="64">
        <f t="shared" si="6"/>
        <v>0</v>
      </c>
      <c r="S19" s="59">
        <f t="shared" si="6"/>
        <v>0</v>
      </c>
      <c r="T19" s="65" t="str">
        <f t="shared" si="7"/>
        <v/>
      </c>
      <c r="U19" s="66">
        <f t="shared" si="15"/>
        <v>0</v>
      </c>
      <c r="V19" s="67" t="str">
        <f t="shared" si="16"/>
        <v/>
      </c>
      <c r="W19" s="68" t="str">
        <f t="shared" si="17"/>
        <v/>
      </c>
      <c r="X19" s="69" t="str">
        <f t="shared" si="18"/>
        <v/>
      </c>
      <c r="Y19" s="68" t="str">
        <f t="shared" si="19"/>
        <v/>
      </c>
      <c r="Z19" s="69" t="str">
        <f t="shared" si="20"/>
        <v/>
      </c>
      <c r="AA19" s="68" t="str">
        <f t="shared" si="21"/>
        <v/>
      </c>
      <c r="AB19" s="70"/>
      <c r="AC19" s="71" t="str">
        <f t="shared" si="8"/>
        <v/>
      </c>
      <c r="AD19" s="68" t="str">
        <f t="shared" si="9"/>
        <v/>
      </c>
      <c r="AE19" s="72"/>
      <c r="AF19" s="71" t="str">
        <f t="shared" si="10"/>
        <v/>
      </c>
      <c r="AG19" s="68" t="str">
        <f t="shared" si="11"/>
        <v/>
      </c>
      <c r="AH19" s="71" t="str">
        <f t="shared" si="12"/>
        <v/>
      </c>
      <c r="AI19" s="68" t="str">
        <f t="shared" si="25"/>
        <v/>
      </c>
      <c r="AJ19" s="69" t="str">
        <f t="shared" si="22"/>
        <v/>
      </c>
      <c r="AK19" s="68" t="str">
        <f t="shared" si="26"/>
        <v/>
      </c>
      <c r="AL19" s="68">
        <f t="shared" si="23"/>
        <v>0</v>
      </c>
      <c r="AM19" s="73" t="str">
        <f t="shared" si="24"/>
        <v/>
      </c>
      <c r="AN19" s="68" t="str">
        <f t="shared" si="27"/>
        <v/>
      </c>
      <c r="AO19" s="78"/>
      <c r="AQ19" s="75"/>
      <c r="AR19" s="75"/>
      <c r="BG19" s="75"/>
      <c r="BH19" s="75"/>
    </row>
    <row r="20" spans="1:60" s="74" customFormat="1" ht="26.15" customHeight="1">
      <c r="A20" s="24">
        <f t="shared" si="13"/>
        <v>15</v>
      </c>
      <c r="B20" s="59"/>
      <c r="C20" s="59"/>
      <c r="D20" s="60"/>
      <c r="E20" s="61"/>
      <c r="F20" s="62">
        <f t="shared" si="14"/>
        <v>0</v>
      </c>
      <c r="G20" s="63">
        <f t="shared" si="0"/>
        <v>0</v>
      </c>
      <c r="H20" s="63"/>
      <c r="I20" s="63">
        <f t="shared" si="1"/>
        <v>0</v>
      </c>
      <c r="J20" s="63"/>
      <c r="K20" s="63">
        <f t="shared" si="2"/>
        <v>0</v>
      </c>
      <c r="L20" s="63"/>
      <c r="M20" s="63">
        <f t="shared" si="3"/>
        <v>0</v>
      </c>
      <c r="N20" s="63"/>
      <c r="O20" s="63">
        <f t="shared" si="4"/>
        <v>0</v>
      </c>
      <c r="P20" s="63"/>
      <c r="Q20" s="63">
        <f t="shared" si="5"/>
        <v>0</v>
      </c>
      <c r="R20" s="64">
        <f t="shared" si="6"/>
        <v>0</v>
      </c>
      <c r="S20" s="59">
        <f t="shared" si="6"/>
        <v>0</v>
      </c>
      <c r="T20" s="65" t="str">
        <f t="shared" si="7"/>
        <v/>
      </c>
      <c r="U20" s="66">
        <f t="shared" si="15"/>
        <v>0</v>
      </c>
      <c r="V20" s="67" t="str">
        <f t="shared" si="16"/>
        <v/>
      </c>
      <c r="W20" s="68" t="str">
        <f t="shared" si="17"/>
        <v/>
      </c>
      <c r="X20" s="69" t="str">
        <f t="shared" si="18"/>
        <v/>
      </c>
      <c r="Y20" s="68" t="str">
        <f t="shared" si="19"/>
        <v/>
      </c>
      <c r="Z20" s="69" t="str">
        <f t="shared" si="20"/>
        <v/>
      </c>
      <c r="AA20" s="68" t="str">
        <f t="shared" si="21"/>
        <v/>
      </c>
      <c r="AB20" s="70"/>
      <c r="AC20" s="71" t="str">
        <f t="shared" si="8"/>
        <v/>
      </c>
      <c r="AD20" s="68" t="str">
        <f t="shared" si="9"/>
        <v/>
      </c>
      <c r="AE20" s="72"/>
      <c r="AF20" s="71" t="str">
        <f t="shared" si="10"/>
        <v/>
      </c>
      <c r="AG20" s="68" t="str">
        <f t="shared" si="11"/>
        <v/>
      </c>
      <c r="AH20" s="71" t="str">
        <f t="shared" si="12"/>
        <v/>
      </c>
      <c r="AI20" s="68" t="str">
        <f t="shared" si="25"/>
        <v/>
      </c>
      <c r="AJ20" s="69" t="str">
        <f t="shared" si="22"/>
        <v/>
      </c>
      <c r="AK20" s="68" t="str">
        <f t="shared" si="26"/>
        <v/>
      </c>
      <c r="AL20" s="68">
        <f t="shared" si="23"/>
        <v>0</v>
      </c>
      <c r="AM20" s="73" t="str">
        <f t="shared" si="24"/>
        <v/>
      </c>
      <c r="AN20" s="68" t="str">
        <f t="shared" si="27"/>
        <v/>
      </c>
      <c r="AO20" s="78"/>
      <c r="AQ20" s="75"/>
      <c r="AR20" s="75"/>
      <c r="BG20" s="75"/>
      <c r="BH20" s="75"/>
    </row>
    <row r="21" spans="1:60" s="74" customFormat="1" ht="26.15" customHeight="1">
      <c r="A21" s="24">
        <f t="shared" si="13"/>
        <v>16</v>
      </c>
      <c r="B21" s="59"/>
      <c r="C21" s="59"/>
      <c r="D21" s="60"/>
      <c r="E21" s="61"/>
      <c r="F21" s="62">
        <f t="shared" si="14"/>
        <v>0</v>
      </c>
      <c r="G21" s="63">
        <f t="shared" si="0"/>
        <v>0</v>
      </c>
      <c r="H21" s="63"/>
      <c r="I21" s="63">
        <f t="shared" si="1"/>
        <v>0</v>
      </c>
      <c r="J21" s="63"/>
      <c r="K21" s="63">
        <f t="shared" si="2"/>
        <v>0</v>
      </c>
      <c r="L21" s="63"/>
      <c r="M21" s="63">
        <f t="shared" si="3"/>
        <v>0</v>
      </c>
      <c r="N21" s="63"/>
      <c r="O21" s="63">
        <f t="shared" si="4"/>
        <v>0</v>
      </c>
      <c r="P21" s="63"/>
      <c r="Q21" s="63">
        <f t="shared" si="5"/>
        <v>0</v>
      </c>
      <c r="R21" s="64">
        <f t="shared" si="6"/>
        <v>0</v>
      </c>
      <c r="S21" s="59">
        <f t="shared" si="6"/>
        <v>0</v>
      </c>
      <c r="T21" s="65" t="str">
        <f t="shared" si="7"/>
        <v/>
      </c>
      <c r="U21" s="66">
        <f t="shared" si="15"/>
        <v>0</v>
      </c>
      <c r="V21" s="67" t="str">
        <f t="shared" si="16"/>
        <v/>
      </c>
      <c r="W21" s="68" t="str">
        <f t="shared" si="17"/>
        <v/>
      </c>
      <c r="X21" s="69" t="str">
        <f t="shared" si="18"/>
        <v/>
      </c>
      <c r="Y21" s="68" t="str">
        <f t="shared" si="19"/>
        <v/>
      </c>
      <c r="Z21" s="69" t="str">
        <f t="shared" si="20"/>
        <v/>
      </c>
      <c r="AA21" s="68" t="str">
        <f t="shared" si="21"/>
        <v/>
      </c>
      <c r="AB21" s="70"/>
      <c r="AC21" s="71" t="str">
        <f t="shared" si="8"/>
        <v/>
      </c>
      <c r="AD21" s="68" t="str">
        <f t="shared" si="9"/>
        <v/>
      </c>
      <c r="AE21" s="72"/>
      <c r="AF21" s="71" t="str">
        <f t="shared" si="10"/>
        <v/>
      </c>
      <c r="AG21" s="68" t="str">
        <f t="shared" si="11"/>
        <v/>
      </c>
      <c r="AH21" s="71" t="str">
        <f t="shared" si="12"/>
        <v/>
      </c>
      <c r="AI21" s="68" t="str">
        <f t="shared" si="25"/>
        <v/>
      </c>
      <c r="AJ21" s="69" t="str">
        <f t="shared" si="22"/>
        <v/>
      </c>
      <c r="AK21" s="68" t="str">
        <f t="shared" si="26"/>
        <v/>
      </c>
      <c r="AL21" s="68">
        <f t="shared" si="23"/>
        <v>0</v>
      </c>
      <c r="AM21" s="73" t="str">
        <f t="shared" si="24"/>
        <v/>
      </c>
      <c r="AN21" s="68" t="str">
        <f t="shared" si="27"/>
        <v/>
      </c>
      <c r="AO21" s="78"/>
      <c r="AQ21" s="75"/>
      <c r="AR21" s="75"/>
      <c r="BG21" s="75"/>
      <c r="BH21" s="75"/>
    </row>
    <row r="22" spans="1:60" s="74" customFormat="1" ht="26.15" customHeight="1">
      <c r="A22" s="24">
        <f t="shared" si="13"/>
        <v>17</v>
      </c>
      <c r="B22" s="59"/>
      <c r="C22" s="59"/>
      <c r="D22" s="60"/>
      <c r="E22" s="61"/>
      <c r="F22" s="62">
        <f t="shared" si="14"/>
        <v>0</v>
      </c>
      <c r="G22" s="63">
        <f t="shared" si="0"/>
        <v>0</v>
      </c>
      <c r="H22" s="63"/>
      <c r="I22" s="63">
        <f t="shared" si="1"/>
        <v>0</v>
      </c>
      <c r="J22" s="63"/>
      <c r="K22" s="63">
        <f t="shared" si="2"/>
        <v>0</v>
      </c>
      <c r="L22" s="63"/>
      <c r="M22" s="63">
        <f t="shared" si="3"/>
        <v>0</v>
      </c>
      <c r="N22" s="63"/>
      <c r="O22" s="63">
        <f t="shared" si="4"/>
        <v>0</v>
      </c>
      <c r="P22" s="63"/>
      <c r="Q22" s="63">
        <f t="shared" si="5"/>
        <v>0</v>
      </c>
      <c r="R22" s="64">
        <f t="shared" ref="R22:S37" si="28">B22</f>
        <v>0</v>
      </c>
      <c r="S22" s="59">
        <f t="shared" si="28"/>
        <v>0</v>
      </c>
      <c r="T22" s="65" t="str">
        <f t="shared" si="7"/>
        <v/>
      </c>
      <c r="U22" s="66">
        <f t="shared" si="15"/>
        <v>0</v>
      </c>
      <c r="V22" s="67" t="str">
        <f t="shared" si="16"/>
        <v/>
      </c>
      <c r="W22" s="68" t="str">
        <f t="shared" si="17"/>
        <v/>
      </c>
      <c r="X22" s="69" t="str">
        <f t="shared" si="18"/>
        <v/>
      </c>
      <c r="Y22" s="68" t="str">
        <f t="shared" si="19"/>
        <v/>
      </c>
      <c r="Z22" s="69" t="str">
        <f t="shared" si="20"/>
        <v/>
      </c>
      <c r="AA22" s="68" t="str">
        <f t="shared" si="21"/>
        <v/>
      </c>
      <c r="AB22" s="70"/>
      <c r="AC22" s="71" t="str">
        <f t="shared" si="8"/>
        <v/>
      </c>
      <c r="AD22" s="68" t="str">
        <f t="shared" si="9"/>
        <v/>
      </c>
      <c r="AE22" s="72"/>
      <c r="AF22" s="71" t="str">
        <f t="shared" si="10"/>
        <v/>
      </c>
      <c r="AG22" s="68" t="str">
        <f t="shared" si="11"/>
        <v/>
      </c>
      <c r="AH22" s="71" t="str">
        <f t="shared" si="12"/>
        <v/>
      </c>
      <c r="AI22" s="68" t="str">
        <f t="shared" si="25"/>
        <v/>
      </c>
      <c r="AJ22" s="69" t="str">
        <f t="shared" si="22"/>
        <v/>
      </c>
      <c r="AK22" s="68" t="str">
        <f t="shared" si="26"/>
        <v/>
      </c>
      <c r="AL22" s="66">
        <f t="shared" si="23"/>
        <v>0</v>
      </c>
      <c r="AM22" s="73" t="str">
        <f t="shared" si="24"/>
        <v/>
      </c>
      <c r="AN22" s="68" t="str">
        <f t="shared" si="27"/>
        <v/>
      </c>
      <c r="AO22" s="78"/>
      <c r="BG22" s="75"/>
      <c r="BH22" s="75"/>
    </row>
    <row r="23" spans="1:60" s="74" customFormat="1" ht="26.15" customHeight="1">
      <c r="A23" s="24">
        <f t="shared" si="13"/>
        <v>18</v>
      </c>
      <c r="B23" s="59"/>
      <c r="C23" s="59"/>
      <c r="D23" s="60"/>
      <c r="E23" s="61"/>
      <c r="F23" s="62">
        <f t="shared" si="14"/>
        <v>0</v>
      </c>
      <c r="G23" s="63">
        <f t="shared" si="0"/>
        <v>0</v>
      </c>
      <c r="H23" s="63"/>
      <c r="I23" s="63">
        <f t="shared" si="1"/>
        <v>0</v>
      </c>
      <c r="J23" s="63"/>
      <c r="K23" s="63">
        <f t="shared" si="2"/>
        <v>0</v>
      </c>
      <c r="L23" s="63"/>
      <c r="M23" s="63">
        <f t="shared" si="3"/>
        <v>0</v>
      </c>
      <c r="N23" s="63"/>
      <c r="O23" s="63">
        <f t="shared" si="4"/>
        <v>0</v>
      </c>
      <c r="P23" s="63"/>
      <c r="Q23" s="63">
        <f t="shared" si="5"/>
        <v>0</v>
      </c>
      <c r="R23" s="64">
        <f t="shared" si="28"/>
        <v>0</v>
      </c>
      <c r="S23" s="59">
        <f t="shared" si="28"/>
        <v>0</v>
      </c>
      <c r="T23" s="65" t="str">
        <f t="shared" si="7"/>
        <v/>
      </c>
      <c r="U23" s="66">
        <f t="shared" si="15"/>
        <v>0</v>
      </c>
      <c r="V23" s="67" t="str">
        <f t="shared" si="16"/>
        <v/>
      </c>
      <c r="W23" s="68" t="str">
        <f t="shared" si="17"/>
        <v/>
      </c>
      <c r="X23" s="69" t="str">
        <f t="shared" si="18"/>
        <v/>
      </c>
      <c r="Y23" s="68" t="str">
        <f t="shared" si="19"/>
        <v/>
      </c>
      <c r="Z23" s="69" t="str">
        <f t="shared" si="20"/>
        <v/>
      </c>
      <c r="AA23" s="68" t="str">
        <f t="shared" si="21"/>
        <v/>
      </c>
      <c r="AB23" s="70"/>
      <c r="AC23" s="71" t="str">
        <f t="shared" si="8"/>
        <v/>
      </c>
      <c r="AD23" s="68" t="str">
        <f t="shared" si="9"/>
        <v/>
      </c>
      <c r="AE23" s="72"/>
      <c r="AF23" s="71" t="str">
        <f t="shared" si="10"/>
        <v/>
      </c>
      <c r="AG23" s="68" t="str">
        <f t="shared" si="11"/>
        <v/>
      </c>
      <c r="AH23" s="71" t="str">
        <f t="shared" si="12"/>
        <v/>
      </c>
      <c r="AI23" s="68" t="str">
        <f t="shared" si="25"/>
        <v/>
      </c>
      <c r="AJ23" s="69" t="str">
        <f t="shared" si="22"/>
        <v/>
      </c>
      <c r="AK23" s="68" t="str">
        <f t="shared" si="26"/>
        <v/>
      </c>
      <c r="AL23" s="66">
        <f t="shared" si="23"/>
        <v>0</v>
      </c>
      <c r="AM23" s="73" t="str">
        <f t="shared" si="24"/>
        <v/>
      </c>
      <c r="AN23" s="68" t="str">
        <f t="shared" si="27"/>
        <v/>
      </c>
      <c r="AO23" s="78"/>
      <c r="BG23" s="75"/>
      <c r="BH23" s="75"/>
    </row>
    <row r="24" spans="1:60" s="74" customFormat="1" ht="26.15" customHeight="1">
      <c r="A24" s="24">
        <f t="shared" si="13"/>
        <v>19</v>
      </c>
      <c r="B24" s="59"/>
      <c r="C24" s="59"/>
      <c r="D24" s="60"/>
      <c r="E24" s="61"/>
      <c r="F24" s="62">
        <f t="shared" si="14"/>
        <v>0</v>
      </c>
      <c r="G24" s="63">
        <f t="shared" si="0"/>
        <v>0</v>
      </c>
      <c r="H24" s="63"/>
      <c r="I24" s="63">
        <f t="shared" si="1"/>
        <v>0</v>
      </c>
      <c r="J24" s="63"/>
      <c r="K24" s="63">
        <f t="shared" si="2"/>
        <v>0</v>
      </c>
      <c r="L24" s="63"/>
      <c r="M24" s="63">
        <f t="shared" si="3"/>
        <v>0</v>
      </c>
      <c r="N24" s="63"/>
      <c r="O24" s="63">
        <f t="shared" si="4"/>
        <v>0</v>
      </c>
      <c r="P24" s="63"/>
      <c r="Q24" s="63">
        <f t="shared" si="5"/>
        <v>0</v>
      </c>
      <c r="R24" s="64">
        <f t="shared" si="28"/>
        <v>0</v>
      </c>
      <c r="S24" s="59">
        <f t="shared" si="28"/>
        <v>0</v>
      </c>
      <c r="T24" s="65" t="str">
        <f t="shared" si="7"/>
        <v/>
      </c>
      <c r="U24" s="66">
        <f t="shared" si="15"/>
        <v>0</v>
      </c>
      <c r="V24" s="67" t="str">
        <f t="shared" si="16"/>
        <v/>
      </c>
      <c r="W24" s="68" t="str">
        <f t="shared" si="17"/>
        <v/>
      </c>
      <c r="X24" s="69" t="str">
        <f t="shared" si="18"/>
        <v/>
      </c>
      <c r="Y24" s="68" t="str">
        <f t="shared" si="19"/>
        <v/>
      </c>
      <c r="Z24" s="69" t="str">
        <f t="shared" si="20"/>
        <v/>
      </c>
      <c r="AA24" s="68" t="str">
        <f t="shared" si="21"/>
        <v/>
      </c>
      <c r="AB24" s="70"/>
      <c r="AC24" s="71" t="str">
        <f t="shared" si="8"/>
        <v/>
      </c>
      <c r="AD24" s="68" t="str">
        <f t="shared" si="9"/>
        <v/>
      </c>
      <c r="AE24" s="72"/>
      <c r="AF24" s="71" t="str">
        <f t="shared" si="10"/>
        <v/>
      </c>
      <c r="AG24" s="68" t="str">
        <f t="shared" si="11"/>
        <v/>
      </c>
      <c r="AH24" s="71" t="str">
        <f t="shared" si="12"/>
        <v/>
      </c>
      <c r="AI24" s="68" t="str">
        <f t="shared" si="25"/>
        <v/>
      </c>
      <c r="AJ24" s="69" t="str">
        <f t="shared" si="22"/>
        <v/>
      </c>
      <c r="AK24" s="68" t="str">
        <f t="shared" si="26"/>
        <v/>
      </c>
      <c r="AL24" s="66">
        <f t="shared" si="23"/>
        <v>0</v>
      </c>
      <c r="AM24" s="73" t="str">
        <f t="shared" si="24"/>
        <v/>
      </c>
      <c r="AN24" s="68" t="str">
        <f t="shared" si="27"/>
        <v/>
      </c>
      <c r="AO24" s="78"/>
      <c r="BG24" s="75"/>
      <c r="BH24" s="75"/>
    </row>
    <row r="25" spans="1:60" s="74" customFormat="1" ht="26.15" customHeight="1">
      <c r="A25" s="24">
        <f t="shared" si="13"/>
        <v>20</v>
      </c>
      <c r="B25" s="59"/>
      <c r="C25" s="59"/>
      <c r="D25" s="60"/>
      <c r="E25" s="61"/>
      <c r="F25" s="62">
        <f t="shared" si="14"/>
        <v>0</v>
      </c>
      <c r="G25" s="63">
        <f t="shared" si="0"/>
        <v>0</v>
      </c>
      <c r="H25" s="63"/>
      <c r="I25" s="63">
        <f t="shared" si="1"/>
        <v>0</v>
      </c>
      <c r="J25" s="63"/>
      <c r="K25" s="63">
        <f t="shared" si="2"/>
        <v>0</v>
      </c>
      <c r="L25" s="63"/>
      <c r="M25" s="63">
        <f t="shared" si="3"/>
        <v>0</v>
      </c>
      <c r="N25" s="63"/>
      <c r="O25" s="63">
        <f t="shared" si="4"/>
        <v>0</v>
      </c>
      <c r="P25" s="63"/>
      <c r="Q25" s="63">
        <f t="shared" si="5"/>
        <v>0</v>
      </c>
      <c r="R25" s="64">
        <f t="shared" si="28"/>
        <v>0</v>
      </c>
      <c r="S25" s="59">
        <f t="shared" si="28"/>
        <v>0</v>
      </c>
      <c r="T25" s="65" t="str">
        <f t="shared" si="7"/>
        <v/>
      </c>
      <c r="U25" s="66">
        <f t="shared" si="15"/>
        <v>0</v>
      </c>
      <c r="V25" s="67" t="str">
        <f t="shared" si="16"/>
        <v/>
      </c>
      <c r="W25" s="68" t="str">
        <f t="shared" si="17"/>
        <v/>
      </c>
      <c r="X25" s="69" t="str">
        <f t="shared" si="18"/>
        <v/>
      </c>
      <c r="Y25" s="68" t="str">
        <f t="shared" si="19"/>
        <v/>
      </c>
      <c r="Z25" s="69" t="str">
        <f t="shared" si="20"/>
        <v/>
      </c>
      <c r="AA25" s="68" t="str">
        <f t="shared" si="21"/>
        <v/>
      </c>
      <c r="AB25" s="70"/>
      <c r="AC25" s="71" t="str">
        <f t="shared" si="8"/>
        <v/>
      </c>
      <c r="AD25" s="68" t="str">
        <f t="shared" si="9"/>
        <v/>
      </c>
      <c r="AE25" s="72"/>
      <c r="AF25" s="71" t="str">
        <f t="shared" si="10"/>
        <v/>
      </c>
      <c r="AG25" s="68" t="str">
        <f t="shared" si="11"/>
        <v/>
      </c>
      <c r="AH25" s="71" t="str">
        <f t="shared" si="12"/>
        <v/>
      </c>
      <c r="AI25" s="68" t="str">
        <f t="shared" si="25"/>
        <v/>
      </c>
      <c r="AJ25" s="69" t="str">
        <f t="shared" si="22"/>
        <v/>
      </c>
      <c r="AK25" s="68" t="str">
        <f t="shared" si="26"/>
        <v/>
      </c>
      <c r="AL25" s="66">
        <f t="shared" si="23"/>
        <v>0</v>
      </c>
      <c r="AM25" s="73" t="str">
        <f t="shared" si="24"/>
        <v/>
      </c>
      <c r="AN25" s="68" t="str">
        <f t="shared" si="27"/>
        <v/>
      </c>
      <c r="AO25" s="78"/>
      <c r="BG25" s="75"/>
      <c r="BH25" s="75"/>
    </row>
    <row r="26" spans="1:60" s="74" customFormat="1" ht="26.15" customHeight="1">
      <c r="A26" s="24">
        <f t="shared" si="13"/>
        <v>21</v>
      </c>
      <c r="B26" s="59"/>
      <c r="C26" s="59"/>
      <c r="D26" s="60"/>
      <c r="E26" s="61"/>
      <c r="F26" s="62">
        <f t="shared" si="14"/>
        <v>0</v>
      </c>
      <c r="G26" s="63">
        <f t="shared" si="0"/>
        <v>0</v>
      </c>
      <c r="H26" s="63"/>
      <c r="I26" s="63">
        <f t="shared" si="1"/>
        <v>0</v>
      </c>
      <c r="J26" s="63"/>
      <c r="K26" s="63">
        <f t="shared" si="2"/>
        <v>0</v>
      </c>
      <c r="L26" s="63"/>
      <c r="M26" s="63">
        <f t="shared" si="3"/>
        <v>0</v>
      </c>
      <c r="N26" s="63"/>
      <c r="O26" s="63">
        <f t="shared" si="4"/>
        <v>0</v>
      </c>
      <c r="P26" s="63"/>
      <c r="Q26" s="63">
        <f t="shared" si="5"/>
        <v>0</v>
      </c>
      <c r="R26" s="64">
        <f t="shared" si="28"/>
        <v>0</v>
      </c>
      <c r="S26" s="59">
        <f t="shared" si="28"/>
        <v>0</v>
      </c>
      <c r="T26" s="65" t="str">
        <f t="shared" si="7"/>
        <v/>
      </c>
      <c r="U26" s="66">
        <f t="shared" si="15"/>
        <v>0</v>
      </c>
      <c r="V26" s="67" t="str">
        <f t="shared" si="16"/>
        <v/>
      </c>
      <c r="W26" s="68" t="str">
        <f t="shared" si="17"/>
        <v/>
      </c>
      <c r="X26" s="69" t="str">
        <f t="shared" si="18"/>
        <v/>
      </c>
      <c r="Y26" s="68" t="str">
        <f t="shared" si="19"/>
        <v/>
      </c>
      <c r="Z26" s="69" t="str">
        <f t="shared" si="20"/>
        <v/>
      </c>
      <c r="AA26" s="68" t="str">
        <f t="shared" si="21"/>
        <v/>
      </c>
      <c r="AB26" s="70"/>
      <c r="AC26" s="71" t="str">
        <f t="shared" si="8"/>
        <v/>
      </c>
      <c r="AD26" s="68" t="str">
        <f t="shared" si="9"/>
        <v/>
      </c>
      <c r="AE26" s="72"/>
      <c r="AF26" s="71" t="str">
        <f t="shared" si="10"/>
        <v/>
      </c>
      <c r="AG26" s="68" t="str">
        <f t="shared" si="11"/>
        <v/>
      </c>
      <c r="AH26" s="71" t="str">
        <f t="shared" si="12"/>
        <v/>
      </c>
      <c r="AI26" s="68" t="str">
        <f t="shared" si="25"/>
        <v/>
      </c>
      <c r="AJ26" s="69" t="str">
        <f t="shared" si="22"/>
        <v/>
      </c>
      <c r="AK26" s="68" t="str">
        <f t="shared" si="26"/>
        <v/>
      </c>
      <c r="AL26" s="66">
        <f t="shared" si="23"/>
        <v>0</v>
      </c>
      <c r="AM26" s="73" t="str">
        <f t="shared" si="24"/>
        <v/>
      </c>
      <c r="AN26" s="68" t="str">
        <f t="shared" si="27"/>
        <v/>
      </c>
      <c r="AO26" s="78"/>
      <c r="BG26" s="75"/>
      <c r="BH26" s="75"/>
    </row>
    <row r="27" spans="1:60" s="74" customFormat="1" ht="26.15" customHeight="1">
      <c r="A27" s="24">
        <f t="shared" si="13"/>
        <v>22</v>
      </c>
      <c r="B27" s="59"/>
      <c r="C27" s="59"/>
      <c r="D27" s="60"/>
      <c r="E27" s="61"/>
      <c r="F27" s="62">
        <f t="shared" si="14"/>
        <v>0</v>
      </c>
      <c r="G27" s="63">
        <f t="shared" si="0"/>
        <v>0</v>
      </c>
      <c r="H27" s="63"/>
      <c r="I27" s="63">
        <f t="shared" si="1"/>
        <v>0</v>
      </c>
      <c r="J27" s="63"/>
      <c r="K27" s="63">
        <f t="shared" si="2"/>
        <v>0</v>
      </c>
      <c r="L27" s="63"/>
      <c r="M27" s="63">
        <f t="shared" si="3"/>
        <v>0</v>
      </c>
      <c r="N27" s="63"/>
      <c r="O27" s="63">
        <f t="shared" si="4"/>
        <v>0</v>
      </c>
      <c r="P27" s="63"/>
      <c r="Q27" s="63">
        <f t="shared" si="5"/>
        <v>0</v>
      </c>
      <c r="R27" s="64">
        <f t="shared" si="28"/>
        <v>0</v>
      </c>
      <c r="S27" s="59">
        <f t="shared" si="28"/>
        <v>0</v>
      </c>
      <c r="T27" s="65" t="str">
        <f t="shared" si="7"/>
        <v/>
      </c>
      <c r="U27" s="66">
        <f t="shared" si="15"/>
        <v>0</v>
      </c>
      <c r="V27" s="67" t="str">
        <f t="shared" si="16"/>
        <v/>
      </c>
      <c r="W27" s="68" t="str">
        <f t="shared" si="17"/>
        <v/>
      </c>
      <c r="X27" s="69" t="str">
        <f t="shared" si="18"/>
        <v/>
      </c>
      <c r="Y27" s="68" t="str">
        <f t="shared" si="19"/>
        <v/>
      </c>
      <c r="Z27" s="69" t="str">
        <f t="shared" si="20"/>
        <v/>
      </c>
      <c r="AA27" s="68" t="str">
        <f t="shared" si="21"/>
        <v/>
      </c>
      <c r="AB27" s="70"/>
      <c r="AC27" s="71" t="str">
        <f t="shared" si="8"/>
        <v/>
      </c>
      <c r="AD27" s="68" t="str">
        <f t="shared" si="9"/>
        <v/>
      </c>
      <c r="AE27" s="72"/>
      <c r="AF27" s="71" t="str">
        <f t="shared" si="10"/>
        <v/>
      </c>
      <c r="AG27" s="68" t="str">
        <f t="shared" si="11"/>
        <v/>
      </c>
      <c r="AH27" s="71" t="str">
        <f t="shared" si="12"/>
        <v/>
      </c>
      <c r="AI27" s="68" t="str">
        <f t="shared" si="25"/>
        <v/>
      </c>
      <c r="AJ27" s="69" t="str">
        <f t="shared" si="22"/>
        <v/>
      </c>
      <c r="AK27" s="68" t="str">
        <f t="shared" si="26"/>
        <v/>
      </c>
      <c r="AL27" s="66">
        <f t="shared" si="23"/>
        <v>0</v>
      </c>
      <c r="AM27" s="73" t="str">
        <f t="shared" si="24"/>
        <v/>
      </c>
      <c r="AN27" s="68" t="str">
        <f t="shared" si="27"/>
        <v/>
      </c>
      <c r="AO27" s="78"/>
      <c r="BG27" s="75"/>
      <c r="BH27" s="75"/>
    </row>
    <row r="28" spans="1:60" s="74" customFormat="1" ht="26.15" customHeight="1">
      <c r="A28" s="24">
        <f t="shared" si="13"/>
        <v>23</v>
      </c>
      <c r="B28" s="59"/>
      <c r="C28" s="59"/>
      <c r="D28" s="60"/>
      <c r="E28" s="61"/>
      <c r="F28" s="62">
        <f t="shared" si="14"/>
        <v>0</v>
      </c>
      <c r="G28" s="63">
        <f t="shared" si="0"/>
        <v>0</v>
      </c>
      <c r="H28" s="63"/>
      <c r="I28" s="63">
        <f t="shared" si="1"/>
        <v>0</v>
      </c>
      <c r="J28" s="63"/>
      <c r="K28" s="63">
        <f t="shared" si="2"/>
        <v>0</v>
      </c>
      <c r="L28" s="63"/>
      <c r="M28" s="63">
        <f t="shared" si="3"/>
        <v>0</v>
      </c>
      <c r="N28" s="63"/>
      <c r="O28" s="63">
        <f t="shared" si="4"/>
        <v>0</v>
      </c>
      <c r="P28" s="63"/>
      <c r="Q28" s="63">
        <f t="shared" si="5"/>
        <v>0</v>
      </c>
      <c r="R28" s="64">
        <f t="shared" si="28"/>
        <v>0</v>
      </c>
      <c r="S28" s="59">
        <f t="shared" si="28"/>
        <v>0</v>
      </c>
      <c r="T28" s="65" t="str">
        <f t="shared" si="7"/>
        <v/>
      </c>
      <c r="U28" s="66">
        <f t="shared" si="15"/>
        <v>0</v>
      </c>
      <c r="V28" s="67" t="str">
        <f t="shared" si="16"/>
        <v/>
      </c>
      <c r="W28" s="68" t="str">
        <f t="shared" si="17"/>
        <v/>
      </c>
      <c r="X28" s="69" t="str">
        <f t="shared" si="18"/>
        <v/>
      </c>
      <c r="Y28" s="68" t="str">
        <f t="shared" si="19"/>
        <v/>
      </c>
      <c r="Z28" s="69" t="str">
        <f t="shared" si="20"/>
        <v/>
      </c>
      <c r="AA28" s="68" t="str">
        <f t="shared" si="21"/>
        <v/>
      </c>
      <c r="AB28" s="70"/>
      <c r="AC28" s="71" t="str">
        <f t="shared" si="8"/>
        <v/>
      </c>
      <c r="AD28" s="68" t="str">
        <f t="shared" si="9"/>
        <v/>
      </c>
      <c r="AE28" s="72"/>
      <c r="AF28" s="71" t="str">
        <f t="shared" si="10"/>
        <v/>
      </c>
      <c r="AG28" s="68" t="str">
        <f t="shared" si="11"/>
        <v/>
      </c>
      <c r="AH28" s="71" t="str">
        <f t="shared" si="12"/>
        <v/>
      </c>
      <c r="AI28" s="68" t="str">
        <f t="shared" si="25"/>
        <v/>
      </c>
      <c r="AJ28" s="69" t="str">
        <f t="shared" si="22"/>
        <v/>
      </c>
      <c r="AK28" s="68" t="str">
        <f t="shared" si="26"/>
        <v/>
      </c>
      <c r="AL28" s="66">
        <f t="shared" si="23"/>
        <v>0</v>
      </c>
      <c r="AM28" s="73" t="str">
        <f t="shared" si="24"/>
        <v/>
      </c>
      <c r="AN28" s="68" t="str">
        <f t="shared" si="27"/>
        <v/>
      </c>
      <c r="AO28" s="78"/>
      <c r="BG28" s="75"/>
      <c r="BH28" s="75"/>
    </row>
    <row r="29" spans="1:60" s="74" customFormat="1" ht="26.15" customHeight="1">
      <c r="A29" s="24">
        <f t="shared" si="13"/>
        <v>24</v>
      </c>
      <c r="B29" s="59"/>
      <c r="C29" s="59"/>
      <c r="D29" s="60"/>
      <c r="E29" s="61"/>
      <c r="F29" s="62">
        <f t="shared" si="14"/>
        <v>0</v>
      </c>
      <c r="G29" s="63">
        <f t="shared" si="0"/>
        <v>0</v>
      </c>
      <c r="H29" s="63"/>
      <c r="I29" s="63">
        <f t="shared" si="1"/>
        <v>0</v>
      </c>
      <c r="J29" s="63"/>
      <c r="K29" s="63">
        <f t="shared" si="2"/>
        <v>0</v>
      </c>
      <c r="L29" s="63"/>
      <c r="M29" s="63">
        <f t="shared" si="3"/>
        <v>0</v>
      </c>
      <c r="N29" s="63"/>
      <c r="O29" s="63">
        <f t="shared" si="4"/>
        <v>0</v>
      </c>
      <c r="P29" s="63"/>
      <c r="Q29" s="63">
        <f t="shared" si="5"/>
        <v>0</v>
      </c>
      <c r="R29" s="64">
        <f t="shared" si="28"/>
        <v>0</v>
      </c>
      <c r="S29" s="59">
        <f t="shared" si="28"/>
        <v>0</v>
      </c>
      <c r="T29" s="65" t="str">
        <f t="shared" si="7"/>
        <v/>
      </c>
      <c r="U29" s="66">
        <f t="shared" si="15"/>
        <v>0</v>
      </c>
      <c r="V29" s="67" t="str">
        <f t="shared" si="16"/>
        <v/>
      </c>
      <c r="W29" s="68" t="str">
        <f t="shared" si="17"/>
        <v/>
      </c>
      <c r="X29" s="69" t="str">
        <f t="shared" si="18"/>
        <v/>
      </c>
      <c r="Y29" s="68" t="str">
        <f t="shared" si="19"/>
        <v/>
      </c>
      <c r="Z29" s="69" t="str">
        <f t="shared" si="20"/>
        <v/>
      </c>
      <c r="AA29" s="68" t="str">
        <f t="shared" si="21"/>
        <v/>
      </c>
      <c r="AB29" s="70"/>
      <c r="AC29" s="71" t="str">
        <f t="shared" si="8"/>
        <v/>
      </c>
      <c r="AD29" s="68" t="str">
        <f t="shared" si="9"/>
        <v/>
      </c>
      <c r="AE29" s="72"/>
      <c r="AF29" s="71" t="str">
        <f t="shared" si="10"/>
        <v/>
      </c>
      <c r="AG29" s="68" t="str">
        <f t="shared" si="11"/>
        <v/>
      </c>
      <c r="AH29" s="71" t="str">
        <f t="shared" si="12"/>
        <v/>
      </c>
      <c r="AI29" s="68" t="str">
        <f t="shared" si="25"/>
        <v/>
      </c>
      <c r="AJ29" s="69" t="str">
        <f t="shared" si="22"/>
        <v/>
      </c>
      <c r="AK29" s="68" t="str">
        <f t="shared" si="26"/>
        <v/>
      </c>
      <c r="AL29" s="66">
        <f t="shared" si="23"/>
        <v>0</v>
      </c>
      <c r="AM29" s="73" t="str">
        <f t="shared" si="24"/>
        <v/>
      </c>
      <c r="AN29" s="68" t="str">
        <f t="shared" si="27"/>
        <v/>
      </c>
      <c r="AO29" s="78"/>
      <c r="AQ29" s="75"/>
      <c r="AR29" s="75"/>
      <c r="BG29" s="75"/>
      <c r="BH29" s="75"/>
    </row>
    <row r="30" spans="1:60" s="74" customFormat="1" ht="26.15" customHeight="1">
      <c r="A30" s="24">
        <f t="shared" si="13"/>
        <v>25</v>
      </c>
      <c r="B30" s="59"/>
      <c r="C30" s="59"/>
      <c r="D30" s="60"/>
      <c r="E30" s="61"/>
      <c r="F30" s="62">
        <f t="shared" si="14"/>
        <v>0</v>
      </c>
      <c r="G30" s="63">
        <f t="shared" si="0"/>
        <v>0</v>
      </c>
      <c r="H30" s="63"/>
      <c r="I30" s="63">
        <f t="shared" si="1"/>
        <v>0</v>
      </c>
      <c r="J30" s="63"/>
      <c r="K30" s="63">
        <f t="shared" si="2"/>
        <v>0</v>
      </c>
      <c r="L30" s="63"/>
      <c r="M30" s="63">
        <f t="shared" si="3"/>
        <v>0</v>
      </c>
      <c r="N30" s="63"/>
      <c r="O30" s="63">
        <f t="shared" si="4"/>
        <v>0</v>
      </c>
      <c r="P30" s="63"/>
      <c r="Q30" s="63">
        <f t="shared" si="5"/>
        <v>0</v>
      </c>
      <c r="R30" s="64">
        <f t="shared" si="28"/>
        <v>0</v>
      </c>
      <c r="S30" s="59">
        <f t="shared" si="28"/>
        <v>0</v>
      </c>
      <c r="T30" s="65" t="str">
        <f t="shared" si="7"/>
        <v/>
      </c>
      <c r="U30" s="66">
        <f t="shared" si="15"/>
        <v>0</v>
      </c>
      <c r="V30" s="67" t="str">
        <f t="shared" si="16"/>
        <v/>
      </c>
      <c r="W30" s="68" t="str">
        <f t="shared" si="17"/>
        <v/>
      </c>
      <c r="X30" s="69" t="str">
        <f t="shared" si="18"/>
        <v/>
      </c>
      <c r="Y30" s="68" t="str">
        <f t="shared" si="19"/>
        <v/>
      </c>
      <c r="Z30" s="69" t="str">
        <f t="shared" si="20"/>
        <v/>
      </c>
      <c r="AA30" s="68" t="str">
        <f t="shared" si="21"/>
        <v/>
      </c>
      <c r="AB30" s="70"/>
      <c r="AC30" s="71" t="str">
        <f t="shared" si="8"/>
        <v/>
      </c>
      <c r="AD30" s="68" t="str">
        <f t="shared" si="9"/>
        <v/>
      </c>
      <c r="AE30" s="72"/>
      <c r="AF30" s="71" t="str">
        <f t="shared" si="10"/>
        <v/>
      </c>
      <c r="AG30" s="68" t="str">
        <f t="shared" si="11"/>
        <v/>
      </c>
      <c r="AH30" s="71" t="str">
        <f t="shared" si="12"/>
        <v/>
      </c>
      <c r="AI30" s="68" t="str">
        <f t="shared" si="25"/>
        <v/>
      </c>
      <c r="AJ30" s="69" t="str">
        <f t="shared" si="22"/>
        <v/>
      </c>
      <c r="AK30" s="68" t="str">
        <f t="shared" si="26"/>
        <v/>
      </c>
      <c r="AL30" s="66">
        <f t="shared" si="23"/>
        <v>0</v>
      </c>
      <c r="AM30" s="73" t="str">
        <f t="shared" si="24"/>
        <v/>
      </c>
      <c r="AN30" s="68" t="str">
        <f t="shared" si="27"/>
        <v/>
      </c>
      <c r="AO30" s="78"/>
      <c r="AQ30" s="75"/>
      <c r="AR30" s="75"/>
      <c r="BG30" s="75"/>
      <c r="BH30" s="75"/>
    </row>
    <row r="31" spans="1:60" s="74" customFormat="1" ht="26.15" customHeight="1">
      <c r="A31" s="24">
        <f t="shared" si="13"/>
        <v>26</v>
      </c>
      <c r="B31" s="59"/>
      <c r="C31" s="59"/>
      <c r="D31" s="60"/>
      <c r="E31" s="61"/>
      <c r="F31" s="62">
        <f t="shared" si="14"/>
        <v>0</v>
      </c>
      <c r="G31" s="63">
        <f t="shared" si="0"/>
        <v>0</v>
      </c>
      <c r="H31" s="63"/>
      <c r="I31" s="63">
        <f t="shared" si="1"/>
        <v>0</v>
      </c>
      <c r="J31" s="63"/>
      <c r="K31" s="63">
        <f t="shared" si="2"/>
        <v>0</v>
      </c>
      <c r="L31" s="63"/>
      <c r="M31" s="63">
        <f t="shared" si="3"/>
        <v>0</v>
      </c>
      <c r="N31" s="63"/>
      <c r="O31" s="63">
        <f t="shared" si="4"/>
        <v>0</v>
      </c>
      <c r="P31" s="63"/>
      <c r="Q31" s="63">
        <f t="shared" si="5"/>
        <v>0</v>
      </c>
      <c r="R31" s="64">
        <f t="shared" si="28"/>
        <v>0</v>
      </c>
      <c r="S31" s="59">
        <f t="shared" si="28"/>
        <v>0</v>
      </c>
      <c r="T31" s="65" t="str">
        <f t="shared" si="7"/>
        <v/>
      </c>
      <c r="U31" s="66">
        <f t="shared" si="15"/>
        <v>0</v>
      </c>
      <c r="V31" s="67" t="str">
        <f t="shared" si="16"/>
        <v/>
      </c>
      <c r="W31" s="68" t="str">
        <f t="shared" si="17"/>
        <v/>
      </c>
      <c r="X31" s="69" t="str">
        <f t="shared" si="18"/>
        <v/>
      </c>
      <c r="Y31" s="68" t="str">
        <f t="shared" si="19"/>
        <v/>
      </c>
      <c r="Z31" s="69" t="str">
        <f t="shared" si="20"/>
        <v/>
      </c>
      <c r="AA31" s="68" t="str">
        <f t="shared" si="21"/>
        <v/>
      </c>
      <c r="AB31" s="70"/>
      <c r="AC31" s="71" t="str">
        <f t="shared" si="8"/>
        <v/>
      </c>
      <c r="AD31" s="68" t="str">
        <f t="shared" si="9"/>
        <v/>
      </c>
      <c r="AE31" s="72"/>
      <c r="AF31" s="71" t="str">
        <f t="shared" si="10"/>
        <v/>
      </c>
      <c r="AG31" s="68" t="str">
        <f t="shared" si="11"/>
        <v/>
      </c>
      <c r="AH31" s="71" t="str">
        <f t="shared" si="12"/>
        <v/>
      </c>
      <c r="AI31" s="68" t="str">
        <f t="shared" si="25"/>
        <v/>
      </c>
      <c r="AJ31" s="69" t="str">
        <f t="shared" si="22"/>
        <v/>
      </c>
      <c r="AK31" s="68" t="str">
        <f t="shared" si="26"/>
        <v/>
      </c>
      <c r="AL31" s="66">
        <f t="shared" si="23"/>
        <v>0</v>
      </c>
      <c r="AM31" s="73" t="str">
        <f t="shared" si="24"/>
        <v/>
      </c>
      <c r="AN31" s="68" t="str">
        <f t="shared" si="27"/>
        <v/>
      </c>
      <c r="AO31" s="78"/>
      <c r="AQ31" s="75"/>
      <c r="AR31" s="75"/>
      <c r="BG31" s="75"/>
      <c r="BH31" s="75"/>
    </row>
    <row r="32" spans="1:60" s="74" customFormat="1" ht="26.15" customHeight="1">
      <c r="A32" s="24">
        <f t="shared" si="13"/>
        <v>27</v>
      </c>
      <c r="B32" s="59"/>
      <c r="C32" s="59"/>
      <c r="D32" s="60"/>
      <c r="E32" s="61"/>
      <c r="F32" s="62">
        <f t="shared" si="14"/>
        <v>0</v>
      </c>
      <c r="G32" s="63">
        <f t="shared" si="0"/>
        <v>0</v>
      </c>
      <c r="H32" s="63"/>
      <c r="I32" s="63">
        <f t="shared" si="1"/>
        <v>0</v>
      </c>
      <c r="J32" s="63"/>
      <c r="K32" s="63">
        <f t="shared" si="2"/>
        <v>0</v>
      </c>
      <c r="L32" s="63"/>
      <c r="M32" s="63">
        <f t="shared" si="3"/>
        <v>0</v>
      </c>
      <c r="N32" s="63"/>
      <c r="O32" s="63">
        <f t="shared" si="4"/>
        <v>0</v>
      </c>
      <c r="P32" s="63"/>
      <c r="Q32" s="63">
        <f t="shared" si="5"/>
        <v>0</v>
      </c>
      <c r="R32" s="64">
        <f t="shared" si="28"/>
        <v>0</v>
      </c>
      <c r="S32" s="59">
        <f t="shared" si="28"/>
        <v>0</v>
      </c>
      <c r="T32" s="65" t="str">
        <f t="shared" si="7"/>
        <v/>
      </c>
      <c r="U32" s="66">
        <f t="shared" si="15"/>
        <v>0</v>
      </c>
      <c r="V32" s="67" t="str">
        <f t="shared" si="16"/>
        <v/>
      </c>
      <c r="W32" s="68" t="str">
        <f t="shared" si="17"/>
        <v/>
      </c>
      <c r="X32" s="69" t="str">
        <f t="shared" si="18"/>
        <v/>
      </c>
      <c r="Y32" s="68" t="str">
        <f t="shared" si="19"/>
        <v/>
      </c>
      <c r="Z32" s="69" t="str">
        <f t="shared" si="20"/>
        <v/>
      </c>
      <c r="AA32" s="68" t="str">
        <f t="shared" si="21"/>
        <v/>
      </c>
      <c r="AB32" s="70"/>
      <c r="AC32" s="71" t="str">
        <f t="shared" si="8"/>
        <v/>
      </c>
      <c r="AD32" s="68" t="str">
        <f t="shared" si="9"/>
        <v/>
      </c>
      <c r="AE32" s="72"/>
      <c r="AF32" s="71" t="str">
        <f t="shared" si="10"/>
        <v/>
      </c>
      <c r="AG32" s="68" t="str">
        <f t="shared" si="11"/>
        <v/>
      </c>
      <c r="AH32" s="71" t="str">
        <f t="shared" si="12"/>
        <v/>
      </c>
      <c r="AI32" s="68" t="str">
        <f t="shared" si="25"/>
        <v/>
      </c>
      <c r="AJ32" s="69" t="str">
        <f t="shared" si="22"/>
        <v/>
      </c>
      <c r="AK32" s="68" t="str">
        <f t="shared" si="26"/>
        <v/>
      </c>
      <c r="AL32" s="66">
        <f t="shared" si="23"/>
        <v>0</v>
      </c>
      <c r="AM32" s="73" t="str">
        <f t="shared" si="24"/>
        <v/>
      </c>
      <c r="AN32" s="68" t="str">
        <f t="shared" si="27"/>
        <v/>
      </c>
      <c r="AO32" s="78"/>
      <c r="AQ32" s="75"/>
      <c r="AR32" s="75"/>
      <c r="BG32" s="75"/>
      <c r="BH32" s="75"/>
    </row>
    <row r="33" spans="1:60" s="74" customFormat="1" ht="26.15" customHeight="1">
      <c r="A33" s="24">
        <f t="shared" si="13"/>
        <v>28</v>
      </c>
      <c r="B33" s="59"/>
      <c r="C33" s="59"/>
      <c r="D33" s="60"/>
      <c r="E33" s="61"/>
      <c r="F33" s="62">
        <f t="shared" si="14"/>
        <v>0</v>
      </c>
      <c r="G33" s="63">
        <f t="shared" si="0"/>
        <v>0</v>
      </c>
      <c r="H33" s="63"/>
      <c r="I33" s="63">
        <f t="shared" si="1"/>
        <v>0</v>
      </c>
      <c r="J33" s="63"/>
      <c r="K33" s="63">
        <f t="shared" si="2"/>
        <v>0</v>
      </c>
      <c r="L33" s="63"/>
      <c r="M33" s="63">
        <f t="shared" si="3"/>
        <v>0</v>
      </c>
      <c r="N33" s="63"/>
      <c r="O33" s="63">
        <f t="shared" si="4"/>
        <v>0</v>
      </c>
      <c r="P33" s="63"/>
      <c r="Q33" s="63">
        <f t="shared" si="5"/>
        <v>0</v>
      </c>
      <c r="R33" s="64">
        <f t="shared" si="28"/>
        <v>0</v>
      </c>
      <c r="S33" s="59">
        <f t="shared" si="28"/>
        <v>0</v>
      </c>
      <c r="T33" s="65" t="str">
        <f t="shared" si="7"/>
        <v/>
      </c>
      <c r="U33" s="66">
        <f t="shared" si="15"/>
        <v>0</v>
      </c>
      <c r="V33" s="67" t="str">
        <f t="shared" si="16"/>
        <v/>
      </c>
      <c r="W33" s="68" t="str">
        <f t="shared" si="17"/>
        <v/>
      </c>
      <c r="X33" s="69" t="str">
        <f t="shared" si="18"/>
        <v/>
      </c>
      <c r="Y33" s="68" t="str">
        <f t="shared" si="19"/>
        <v/>
      </c>
      <c r="Z33" s="69" t="str">
        <f t="shared" si="20"/>
        <v/>
      </c>
      <c r="AA33" s="68" t="str">
        <f t="shared" si="21"/>
        <v/>
      </c>
      <c r="AB33" s="70"/>
      <c r="AC33" s="71" t="str">
        <f t="shared" si="8"/>
        <v/>
      </c>
      <c r="AD33" s="68" t="str">
        <f t="shared" si="9"/>
        <v/>
      </c>
      <c r="AE33" s="72"/>
      <c r="AF33" s="71" t="str">
        <f t="shared" si="10"/>
        <v/>
      </c>
      <c r="AG33" s="68" t="str">
        <f t="shared" si="11"/>
        <v/>
      </c>
      <c r="AH33" s="71" t="str">
        <f t="shared" si="12"/>
        <v/>
      </c>
      <c r="AI33" s="68" t="str">
        <f t="shared" si="25"/>
        <v/>
      </c>
      <c r="AJ33" s="69" t="str">
        <f t="shared" si="22"/>
        <v/>
      </c>
      <c r="AK33" s="68" t="str">
        <f t="shared" si="26"/>
        <v/>
      </c>
      <c r="AL33" s="66">
        <f t="shared" si="23"/>
        <v>0</v>
      </c>
      <c r="AM33" s="73" t="str">
        <f t="shared" si="24"/>
        <v/>
      </c>
      <c r="AN33" s="68" t="str">
        <f t="shared" si="27"/>
        <v/>
      </c>
      <c r="AO33" s="78"/>
      <c r="AQ33" s="75"/>
      <c r="AR33" s="75"/>
      <c r="BG33" s="75"/>
      <c r="BH33" s="75"/>
    </row>
    <row r="34" spans="1:60" s="74" customFormat="1" ht="26.15" customHeight="1">
      <c r="A34" s="24">
        <f t="shared" si="13"/>
        <v>29</v>
      </c>
      <c r="B34" s="59"/>
      <c r="C34" s="59"/>
      <c r="D34" s="60"/>
      <c r="E34" s="61"/>
      <c r="F34" s="62">
        <f t="shared" si="14"/>
        <v>0</v>
      </c>
      <c r="G34" s="63">
        <f t="shared" si="0"/>
        <v>0</v>
      </c>
      <c r="H34" s="63"/>
      <c r="I34" s="63">
        <f t="shared" si="1"/>
        <v>0</v>
      </c>
      <c r="J34" s="63"/>
      <c r="K34" s="63">
        <f t="shared" si="2"/>
        <v>0</v>
      </c>
      <c r="L34" s="63"/>
      <c r="M34" s="63">
        <f t="shared" si="3"/>
        <v>0</v>
      </c>
      <c r="N34" s="63"/>
      <c r="O34" s="63">
        <f t="shared" si="4"/>
        <v>0</v>
      </c>
      <c r="P34" s="63"/>
      <c r="Q34" s="63">
        <f t="shared" si="5"/>
        <v>0</v>
      </c>
      <c r="R34" s="64">
        <f t="shared" si="28"/>
        <v>0</v>
      </c>
      <c r="S34" s="59">
        <f t="shared" si="28"/>
        <v>0</v>
      </c>
      <c r="T34" s="65" t="str">
        <f t="shared" si="7"/>
        <v/>
      </c>
      <c r="U34" s="66">
        <f t="shared" si="15"/>
        <v>0</v>
      </c>
      <c r="V34" s="67" t="str">
        <f t="shared" si="16"/>
        <v/>
      </c>
      <c r="W34" s="68" t="str">
        <f t="shared" si="17"/>
        <v/>
      </c>
      <c r="X34" s="69" t="str">
        <f t="shared" si="18"/>
        <v/>
      </c>
      <c r="Y34" s="68" t="str">
        <f t="shared" si="19"/>
        <v/>
      </c>
      <c r="Z34" s="69" t="str">
        <f t="shared" si="20"/>
        <v/>
      </c>
      <c r="AA34" s="68" t="str">
        <f t="shared" si="21"/>
        <v/>
      </c>
      <c r="AB34" s="70"/>
      <c r="AC34" s="71" t="str">
        <f t="shared" si="8"/>
        <v/>
      </c>
      <c r="AD34" s="68" t="str">
        <f t="shared" si="9"/>
        <v/>
      </c>
      <c r="AE34" s="72"/>
      <c r="AF34" s="71" t="str">
        <f t="shared" si="10"/>
        <v/>
      </c>
      <c r="AG34" s="68" t="str">
        <f t="shared" si="11"/>
        <v/>
      </c>
      <c r="AH34" s="71" t="str">
        <f t="shared" si="12"/>
        <v/>
      </c>
      <c r="AI34" s="68" t="str">
        <f t="shared" si="25"/>
        <v/>
      </c>
      <c r="AJ34" s="69" t="str">
        <f t="shared" si="22"/>
        <v/>
      </c>
      <c r="AK34" s="68" t="str">
        <f t="shared" si="26"/>
        <v/>
      </c>
      <c r="AL34" s="66">
        <f t="shared" si="23"/>
        <v>0</v>
      </c>
      <c r="AM34" s="73" t="str">
        <f t="shared" si="24"/>
        <v/>
      </c>
      <c r="AN34" s="68" t="str">
        <f t="shared" si="27"/>
        <v/>
      </c>
      <c r="AO34" s="78"/>
      <c r="AQ34" s="75"/>
      <c r="AR34" s="75"/>
      <c r="BG34" s="75"/>
      <c r="BH34" s="75"/>
    </row>
    <row r="35" spans="1:60" s="74" customFormat="1" ht="26.15" customHeight="1">
      <c r="A35" s="24">
        <f t="shared" si="13"/>
        <v>30</v>
      </c>
      <c r="B35" s="59"/>
      <c r="C35" s="59"/>
      <c r="D35" s="60"/>
      <c r="E35" s="61"/>
      <c r="F35" s="62">
        <f t="shared" si="14"/>
        <v>0</v>
      </c>
      <c r="G35" s="63">
        <f t="shared" si="0"/>
        <v>0</v>
      </c>
      <c r="H35" s="63"/>
      <c r="I35" s="63">
        <f t="shared" si="1"/>
        <v>0</v>
      </c>
      <c r="J35" s="63"/>
      <c r="K35" s="63">
        <f t="shared" si="2"/>
        <v>0</v>
      </c>
      <c r="L35" s="63"/>
      <c r="M35" s="63">
        <f t="shared" si="3"/>
        <v>0</v>
      </c>
      <c r="N35" s="63"/>
      <c r="O35" s="63">
        <f t="shared" si="4"/>
        <v>0</v>
      </c>
      <c r="P35" s="63"/>
      <c r="Q35" s="63">
        <f t="shared" si="5"/>
        <v>0</v>
      </c>
      <c r="R35" s="64">
        <f t="shared" si="28"/>
        <v>0</v>
      </c>
      <c r="S35" s="59">
        <f t="shared" si="28"/>
        <v>0</v>
      </c>
      <c r="T35" s="65" t="str">
        <f t="shared" si="7"/>
        <v/>
      </c>
      <c r="U35" s="66">
        <f t="shared" si="15"/>
        <v>0</v>
      </c>
      <c r="V35" s="67" t="str">
        <f t="shared" si="16"/>
        <v/>
      </c>
      <c r="W35" s="68" t="str">
        <f t="shared" si="17"/>
        <v/>
      </c>
      <c r="X35" s="69" t="str">
        <f t="shared" si="18"/>
        <v/>
      </c>
      <c r="Y35" s="68" t="str">
        <f t="shared" si="19"/>
        <v/>
      </c>
      <c r="Z35" s="69" t="str">
        <f t="shared" si="20"/>
        <v/>
      </c>
      <c r="AA35" s="68" t="str">
        <f t="shared" si="21"/>
        <v/>
      </c>
      <c r="AB35" s="70"/>
      <c r="AC35" s="71" t="str">
        <f t="shared" si="8"/>
        <v/>
      </c>
      <c r="AD35" s="68" t="str">
        <f t="shared" si="9"/>
        <v/>
      </c>
      <c r="AE35" s="72"/>
      <c r="AF35" s="71" t="str">
        <f t="shared" si="10"/>
        <v/>
      </c>
      <c r="AG35" s="68" t="str">
        <f t="shared" si="11"/>
        <v/>
      </c>
      <c r="AH35" s="71" t="str">
        <f t="shared" si="12"/>
        <v/>
      </c>
      <c r="AI35" s="68" t="str">
        <f t="shared" si="25"/>
        <v/>
      </c>
      <c r="AJ35" s="69" t="str">
        <f t="shared" si="22"/>
        <v/>
      </c>
      <c r="AK35" s="68" t="str">
        <f t="shared" si="26"/>
        <v/>
      </c>
      <c r="AL35" s="66">
        <f t="shared" si="23"/>
        <v>0</v>
      </c>
      <c r="AM35" s="73" t="str">
        <f t="shared" si="24"/>
        <v/>
      </c>
      <c r="AN35" s="68" t="str">
        <f t="shared" si="27"/>
        <v/>
      </c>
      <c r="AO35" s="78"/>
      <c r="AQ35" s="75"/>
      <c r="AR35" s="75"/>
      <c r="BG35" s="75"/>
      <c r="BH35" s="75"/>
    </row>
    <row r="36" spans="1:60" s="74" customFormat="1" ht="26.15" customHeight="1">
      <c r="A36" s="24" t="str">
        <f t="shared" si="13"/>
        <v>ページ区切り</v>
      </c>
      <c r="B36" s="59"/>
      <c r="C36" s="59"/>
      <c r="D36" s="60"/>
      <c r="E36" s="61"/>
      <c r="F36" s="62">
        <f t="shared" si="14"/>
        <v>0</v>
      </c>
      <c r="G36" s="63">
        <f t="shared" si="0"/>
        <v>0</v>
      </c>
      <c r="H36" s="63"/>
      <c r="I36" s="63">
        <f t="shared" si="1"/>
        <v>0</v>
      </c>
      <c r="J36" s="63"/>
      <c r="K36" s="63">
        <f t="shared" si="2"/>
        <v>0</v>
      </c>
      <c r="L36" s="63"/>
      <c r="M36" s="63">
        <f t="shared" si="3"/>
        <v>0</v>
      </c>
      <c r="N36" s="63"/>
      <c r="O36" s="63">
        <f t="shared" si="4"/>
        <v>0</v>
      </c>
      <c r="P36" s="63"/>
      <c r="Q36" s="63">
        <f t="shared" si="5"/>
        <v>0</v>
      </c>
      <c r="R36" s="64">
        <f t="shared" si="28"/>
        <v>0</v>
      </c>
      <c r="S36" s="59">
        <f t="shared" si="28"/>
        <v>0</v>
      </c>
      <c r="T36" s="65" t="str">
        <f t="shared" si="7"/>
        <v/>
      </c>
      <c r="U36" s="66">
        <f t="shared" si="15"/>
        <v>0</v>
      </c>
      <c r="V36" s="67" t="str">
        <f t="shared" si="16"/>
        <v/>
      </c>
      <c r="W36" s="68" t="str">
        <f t="shared" si="17"/>
        <v/>
      </c>
      <c r="X36" s="69" t="str">
        <f t="shared" si="18"/>
        <v/>
      </c>
      <c r="Y36" s="68" t="str">
        <f t="shared" si="19"/>
        <v/>
      </c>
      <c r="Z36" s="69" t="str">
        <f t="shared" si="20"/>
        <v/>
      </c>
      <c r="AA36" s="68" t="str">
        <f t="shared" si="21"/>
        <v/>
      </c>
      <c r="AB36" s="70"/>
      <c r="AC36" s="71" t="str">
        <f t="shared" si="8"/>
        <v/>
      </c>
      <c r="AD36" s="68" t="str">
        <f t="shared" si="9"/>
        <v/>
      </c>
      <c r="AE36" s="72"/>
      <c r="AF36" s="71" t="str">
        <f t="shared" si="10"/>
        <v/>
      </c>
      <c r="AG36" s="68" t="str">
        <f t="shared" si="11"/>
        <v/>
      </c>
      <c r="AH36" s="71" t="str">
        <f t="shared" si="12"/>
        <v/>
      </c>
      <c r="AI36" s="68" t="str">
        <f t="shared" si="25"/>
        <v/>
      </c>
      <c r="AJ36" s="69" t="str">
        <f t="shared" si="22"/>
        <v/>
      </c>
      <c r="AK36" s="68" t="str">
        <f t="shared" si="26"/>
        <v/>
      </c>
      <c r="AL36" s="66">
        <f t="shared" si="23"/>
        <v>0</v>
      </c>
      <c r="AM36" s="73" t="str">
        <f t="shared" si="24"/>
        <v/>
      </c>
      <c r="AN36" s="68" t="str">
        <f t="shared" si="27"/>
        <v/>
      </c>
      <c r="AO36" s="78"/>
      <c r="AQ36" s="75"/>
      <c r="AR36" s="75"/>
      <c r="BG36" s="75"/>
      <c r="BH36" s="75"/>
    </row>
    <row r="37" spans="1:60" s="74" customFormat="1" ht="26.15" customHeight="1">
      <c r="A37" s="24">
        <f t="shared" si="13"/>
        <v>32</v>
      </c>
      <c r="B37" s="59"/>
      <c r="C37" s="59"/>
      <c r="D37" s="60"/>
      <c r="E37" s="61"/>
      <c r="F37" s="62">
        <f t="shared" si="14"/>
        <v>0</v>
      </c>
      <c r="G37" s="63">
        <f t="shared" si="0"/>
        <v>0</v>
      </c>
      <c r="H37" s="63"/>
      <c r="I37" s="63">
        <f t="shared" si="1"/>
        <v>0</v>
      </c>
      <c r="J37" s="63"/>
      <c r="K37" s="63">
        <f t="shared" si="2"/>
        <v>0</v>
      </c>
      <c r="L37" s="63"/>
      <c r="M37" s="63">
        <f t="shared" si="3"/>
        <v>0</v>
      </c>
      <c r="N37" s="63"/>
      <c r="O37" s="63">
        <f t="shared" si="4"/>
        <v>0</v>
      </c>
      <c r="P37" s="63"/>
      <c r="Q37" s="63">
        <f t="shared" si="5"/>
        <v>0</v>
      </c>
      <c r="R37" s="64">
        <f t="shared" si="28"/>
        <v>0</v>
      </c>
      <c r="S37" s="59">
        <f t="shared" si="28"/>
        <v>0</v>
      </c>
      <c r="T37" s="65" t="str">
        <f t="shared" si="7"/>
        <v/>
      </c>
      <c r="U37" s="66">
        <f t="shared" si="15"/>
        <v>0</v>
      </c>
      <c r="V37" s="67" t="str">
        <f t="shared" si="16"/>
        <v/>
      </c>
      <c r="W37" s="68" t="str">
        <f t="shared" si="17"/>
        <v/>
      </c>
      <c r="X37" s="69" t="str">
        <f t="shared" si="18"/>
        <v/>
      </c>
      <c r="Y37" s="68" t="str">
        <f t="shared" si="19"/>
        <v/>
      </c>
      <c r="Z37" s="69" t="str">
        <f t="shared" si="20"/>
        <v/>
      </c>
      <c r="AA37" s="68" t="str">
        <f t="shared" si="21"/>
        <v/>
      </c>
      <c r="AB37" s="70"/>
      <c r="AC37" s="71" t="str">
        <f t="shared" si="8"/>
        <v/>
      </c>
      <c r="AD37" s="68" t="str">
        <f t="shared" si="9"/>
        <v/>
      </c>
      <c r="AE37" s="72"/>
      <c r="AF37" s="71" t="str">
        <f t="shared" si="10"/>
        <v/>
      </c>
      <c r="AG37" s="68" t="str">
        <f t="shared" si="11"/>
        <v/>
      </c>
      <c r="AH37" s="71" t="str">
        <f t="shared" si="12"/>
        <v/>
      </c>
      <c r="AI37" s="68" t="str">
        <f t="shared" si="25"/>
        <v/>
      </c>
      <c r="AJ37" s="69" t="str">
        <f t="shared" si="22"/>
        <v/>
      </c>
      <c r="AK37" s="68" t="str">
        <f t="shared" si="26"/>
        <v/>
      </c>
      <c r="AL37" s="66">
        <f t="shared" si="23"/>
        <v>0</v>
      </c>
      <c r="AM37" s="73" t="str">
        <f t="shared" si="24"/>
        <v/>
      </c>
      <c r="AN37" s="68" t="str">
        <f t="shared" si="27"/>
        <v/>
      </c>
      <c r="AO37" s="78"/>
      <c r="AQ37" s="75"/>
      <c r="AR37" s="75"/>
      <c r="BG37" s="75"/>
      <c r="BH37" s="75"/>
    </row>
    <row r="38" spans="1:60" s="74" customFormat="1" ht="26.15" customHeight="1">
      <c r="A38" s="24">
        <f t="shared" si="13"/>
        <v>33</v>
      </c>
      <c r="B38" s="59"/>
      <c r="C38" s="59"/>
      <c r="D38" s="60"/>
      <c r="E38" s="61"/>
      <c r="F38" s="62">
        <f t="shared" si="14"/>
        <v>0</v>
      </c>
      <c r="G38" s="63">
        <f t="shared" si="0"/>
        <v>0</v>
      </c>
      <c r="H38" s="63"/>
      <c r="I38" s="63">
        <f t="shared" si="1"/>
        <v>0</v>
      </c>
      <c r="J38" s="63"/>
      <c r="K38" s="63">
        <f t="shared" si="2"/>
        <v>0</v>
      </c>
      <c r="L38" s="63"/>
      <c r="M38" s="63">
        <f t="shared" si="3"/>
        <v>0</v>
      </c>
      <c r="N38" s="63"/>
      <c r="O38" s="63">
        <f t="shared" si="4"/>
        <v>0</v>
      </c>
      <c r="P38" s="63"/>
      <c r="Q38" s="63">
        <f t="shared" si="5"/>
        <v>0</v>
      </c>
      <c r="R38" s="64">
        <f t="shared" ref="R38:S67" si="29">B38</f>
        <v>0</v>
      </c>
      <c r="S38" s="59">
        <f t="shared" si="29"/>
        <v>0</v>
      </c>
      <c r="T38" s="65" t="str">
        <f t="shared" si="7"/>
        <v/>
      </c>
      <c r="U38" s="66">
        <f t="shared" si="15"/>
        <v>0</v>
      </c>
      <c r="V38" s="67" t="str">
        <f t="shared" si="16"/>
        <v/>
      </c>
      <c r="W38" s="68" t="str">
        <f t="shared" si="17"/>
        <v/>
      </c>
      <c r="X38" s="69" t="str">
        <f t="shared" si="18"/>
        <v/>
      </c>
      <c r="Y38" s="68" t="str">
        <f t="shared" si="19"/>
        <v/>
      </c>
      <c r="Z38" s="69" t="str">
        <f t="shared" si="20"/>
        <v/>
      </c>
      <c r="AA38" s="68" t="str">
        <f t="shared" si="21"/>
        <v/>
      </c>
      <c r="AB38" s="70"/>
      <c r="AC38" s="71" t="str">
        <f t="shared" si="8"/>
        <v/>
      </c>
      <c r="AD38" s="68" t="str">
        <f t="shared" si="9"/>
        <v/>
      </c>
      <c r="AE38" s="72"/>
      <c r="AF38" s="71" t="str">
        <f t="shared" si="10"/>
        <v/>
      </c>
      <c r="AG38" s="68" t="str">
        <f t="shared" si="11"/>
        <v/>
      </c>
      <c r="AH38" s="71" t="str">
        <f t="shared" si="12"/>
        <v/>
      </c>
      <c r="AI38" s="68" t="str">
        <f t="shared" si="25"/>
        <v/>
      </c>
      <c r="AJ38" s="69" t="str">
        <f t="shared" si="22"/>
        <v/>
      </c>
      <c r="AK38" s="68" t="str">
        <f t="shared" si="26"/>
        <v/>
      </c>
      <c r="AL38" s="66">
        <f t="shared" si="23"/>
        <v>0</v>
      </c>
      <c r="AM38" s="73" t="str">
        <f t="shared" si="24"/>
        <v/>
      </c>
      <c r="AN38" s="68" t="str">
        <f t="shared" si="27"/>
        <v/>
      </c>
      <c r="AO38" s="78"/>
      <c r="AQ38" s="75"/>
      <c r="AR38" s="75"/>
      <c r="BG38" s="75"/>
      <c r="BH38" s="75"/>
    </row>
    <row r="39" spans="1:60" s="74" customFormat="1" ht="26.15" customHeight="1">
      <c r="A39" s="24">
        <f t="shared" si="13"/>
        <v>34</v>
      </c>
      <c r="B39" s="59"/>
      <c r="C39" s="59"/>
      <c r="D39" s="60"/>
      <c r="E39" s="61"/>
      <c r="F39" s="62">
        <f t="shared" si="14"/>
        <v>0</v>
      </c>
      <c r="G39" s="63">
        <f t="shared" si="0"/>
        <v>0</v>
      </c>
      <c r="H39" s="63"/>
      <c r="I39" s="63">
        <f t="shared" si="1"/>
        <v>0</v>
      </c>
      <c r="J39" s="63"/>
      <c r="K39" s="63">
        <f t="shared" si="2"/>
        <v>0</v>
      </c>
      <c r="L39" s="63"/>
      <c r="M39" s="63">
        <f t="shared" si="3"/>
        <v>0</v>
      </c>
      <c r="N39" s="63"/>
      <c r="O39" s="63">
        <f t="shared" si="4"/>
        <v>0</v>
      </c>
      <c r="P39" s="63"/>
      <c r="Q39" s="63">
        <f t="shared" si="5"/>
        <v>0</v>
      </c>
      <c r="R39" s="64">
        <f t="shared" si="29"/>
        <v>0</v>
      </c>
      <c r="S39" s="59">
        <f t="shared" si="29"/>
        <v>0</v>
      </c>
      <c r="T39" s="65" t="str">
        <f t="shared" si="7"/>
        <v/>
      </c>
      <c r="U39" s="66">
        <f t="shared" si="15"/>
        <v>0</v>
      </c>
      <c r="V39" s="67" t="str">
        <f t="shared" si="16"/>
        <v/>
      </c>
      <c r="W39" s="68" t="str">
        <f t="shared" si="17"/>
        <v/>
      </c>
      <c r="X39" s="69" t="str">
        <f t="shared" si="18"/>
        <v/>
      </c>
      <c r="Y39" s="68" t="str">
        <f t="shared" si="19"/>
        <v/>
      </c>
      <c r="Z39" s="69" t="str">
        <f t="shared" si="20"/>
        <v/>
      </c>
      <c r="AA39" s="68" t="str">
        <f t="shared" si="21"/>
        <v/>
      </c>
      <c r="AB39" s="70"/>
      <c r="AC39" s="71" t="str">
        <f t="shared" si="8"/>
        <v/>
      </c>
      <c r="AD39" s="68" t="str">
        <f t="shared" si="9"/>
        <v/>
      </c>
      <c r="AE39" s="72"/>
      <c r="AF39" s="71" t="str">
        <f t="shared" si="10"/>
        <v/>
      </c>
      <c r="AG39" s="68" t="str">
        <f t="shared" si="11"/>
        <v/>
      </c>
      <c r="AH39" s="71" t="str">
        <f t="shared" si="12"/>
        <v/>
      </c>
      <c r="AI39" s="68" t="str">
        <f t="shared" si="25"/>
        <v/>
      </c>
      <c r="AJ39" s="69" t="str">
        <f t="shared" si="22"/>
        <v/>
      </c>
      <c r="AK39" s="68" t="str">
        <f t="shared" si="26"/>
        <v/>
      </c>
      <c r="AL39" s="66">
        <f t="shared" si="23"/>
        <v>0</v>
      </c>
      <c r="AM39" s="73" t="str">
        <f t="shared" si="24"/>
        <v/>
      </c>
      <c r="AN39" s="68" t="str">
        <f t="shared" si="27"/>
        <v/>
      </c>
      <c r="AO39" s="78"/>
      <c r="AQ39" s="75"/>
      <c r="AR39" s="75"/>
      <c r="BG39" s="75"/>
      <c r="BH39" s="75"/>
    </row>
    <row r="40" spans="1:60" s="74" customFormat="1" ht="26.15" customHeight="1">
      <c r="A40" s="24">
        <f t="shared" si="13"/>
        <v>35</v>
      </c>
      <c r="B40" s="59"/>
      <c r="C40" s="59"/>
      <c r="D40" s="60"/>
      <c r="E40" s="61"/>
      <c r="F40" s="62">
        <f t="shared" si="14"/>
        <v>0</v>
      </c>
      <c r="G40" s="63">
        <f t="shared" si="0"/>
        <v>0</v>
      </c>
      <c r="H40" s="63"/>
      <c r="I40" s="63">
        <f t="shared" si="1"/>
        <v>0</v>
      </c>
      <c r="J40" s="63"/>
      <c r="K40" s="63">
        <f t="shared" si="2"/>
        <v>0</v>
      </c>
      <c r="L40" s="63"/>
      <c r="M40" s="63">
        <f t="shared" si="3"/>
        <v>0</v>
      </c>
      <c r="N40" s="63"/>
      <c r="O40" s="63">
        <f t="shared" si="4"/>
        <v>0</v>
      </c>
      <c r="P40" s="63"/>
      <c r="Q40" s="63">
        <f t="shared" si="5"/>
        <v>0</v>
      </c>
      <c r="R40" s="64">
        <f t="shared" si="29"/>
        <v>0</v>
      </c>
      <c r="S40" s="59">
        <f t="shared" si="29"/>
        <v>0</v>
      </c>
      <c r="T40" s="65" t="str">
        <f t="shared" si="7"/>
        <v/>
      </c>
      <c r="U40" s="66">
        <f t="shared" si="15"/>
        <v>0</v>
      </c>
      <c r="V40" s="67" t="str">
        <f t="shared" si="16"/>
        <v/>
      </c>
      <c r="W40" s="68" t="str">
        <f t="shared" si="17"/>
        <v/>
      </c>
      <c r="X40" s="69" t="str">
        <f t="shared" si="18"/>
        <v/>
      </c>
      <c r="Y40" s="68" t="str">
        <f t="shared" si="19"/>
        <v/>
      </c>
      <c r="Z40" s="69" t="str">
        <f t="shared" si="20"/>
        <v/>
      </c>
      <c r="AA40" s="68" t="str">
        <f t="shared" si="21"/>
        <v/>
      </c>
      <c r="AB40" s="70"/>
      <c r="AC40" s="71" t="str">
        <f t="shared" si="8"/>
        <v/>
      </c>
      <c r="AD40" s="68" t="str">
        <f t="shared" si="9"/>
        <v/>
      </c>
      <c r="AE40" s="72"/>
      <c r="AF40" s="71" t="str">
        <f t="shared" si="10"/>
        <v/>
      </c>
      <c r="AG40" s="68" t="str">
        <f t="shared" si="11"/>
        <v/>
      </c>
      <c r="AH40" s="71" t="str">
        <f t="shared" si="12"/>
        <v/>
      </c>
      <c r="AI40" s="68" t="str">
        <f t="shared" si="25"/>
        <v/>
      </c>
      <c r="AJ40" s="69" t="str">
        <f t="shared" si="22"/>
        <v/>
      </c>
      <c r="AK40" s="68" t="str">
        <f t="shared" si="26"/>
        <v/>
      </c>
      <c r="AL40" s="66">
        <f t="shared" si="23"/>
        <v>0</v>
      </c>
      <c r="AM40" s="73" t="str">
        <f t="shared" si="24"/>
        <v/>
      </c>
      <c r="AN40" s="68" t="str">
        <f t="shared" si="27"/>
        <v/>
      </c>
      <c r="AO40" s="78"/>
      <c r="AQ40" s="75"/>
      <c r="AR40" s="75"/>
      <c r="BG40" s="75"/>
      <c r="BH40" s="75"/>
    </row>
    <row r="41" spans="1:60" s="74" customFormat="1" ht="26.15" customHeight="1">
      <c r="A41" s="24">
        <f t="shared" si="13"/>
        <v>36</v>
      </c>
      <c r="B41" s="59"/>
      <c r="C41" s="59"/>
      <c r="D41" s="60"/>
      <c r="E41" s="61"/>
      <c r="F41" s="62">
        <f t="shared" si="14"/>
        <v>0</v>
      </c>
      <c r="G41" s="63">
        <f t="shared" si="0"/>
        <v>0</v>
      </c>
      <c r="H41" s="63"/>
      <c r="I41" s="63">
        <f t="shared" si="1"/>
        <v>0</v>
      </c>
      <c r="J41" s="63"/>
      <c r="K41" s="63">
        <f t="shared" si="2"/>
        <v>0</v>
      </c>
      <c r="L41" s="63"/>
      <c r="M41" s="63">
        <f t="shared" si="3"/>
        <v>0</v>
      </c>
      <c r="N41" s="63"/>
      <c r="O41" s="63">
        <f t="shared" si="4"/>
        <v>0</v>
      </c>
      <c r="P41" s="63"/>
      <c r="Q41" s="63">
        <f t="shared" si="5"/>
        <v>0</v>
      </c>
      <c r="R41" s="64">
        <f t="shared" si="29"/>
        <v>0</v>
      </c>
      <c r="S41" s="59">
        <f t="shared" si="29"/>
        <v>0</v>
      </c>
      <c r="T41" s="65" t="str">
        <f t="shared" si="7"/>
        <v/>
      </c>
      <c r="U41" s="66">
        <f t="shared" si="15"/>
        <v>0</v>
      </c>
      <c r="V41" s="67" t="str">
        <f t="shared" si="16"/>
        <v/>
      </c>
      <c r="W41" s="68" t="str">
        <f t="shared" si="17"/>
        <v/>
      </c>
      <c r="X41" s="69" t="str">
        <f t="shared" si="18"/>
        <v/>
      </c>
      <c r="Y41" s="68" t="str">
        <f t="shared" si="19"/>
        <v/>
      </c>
      <c r="Z41" s="69" t="str">
        <f t="shared" si="20"/>
        <v/>
      </c>
      <c r="AA41" s="68" t="str">
        <f t="shared" si="21"/>
        <v/>
      </c>
      <c r="AB41" s="70"/>
      <c r="AC41" s="71" t="str">
        <f t="shared" si="8"/>
        <v/>
      </c>
      <c r="AD41" s="68" t="str">
        <f t="shared" si="9"/>
        <v/>
      </c>
      <c r="AE41" s="72"/>
      <c r="AF41" s="71" t="str">
        <f t="shared" si="10"/>
        <v/>
      </c>
      <c r="AG41" s="68" t="str">
        <f t="shared" si="11"/>
        <v/>
      </c>
      <c r="AH41" s="71" t="str">
        <f t="shared" si="12"/>
        <v/>
      </c>
      <c r="AI41" s="68" t="str">
        <f t="shared" si="25"/>
        <v/>
      </c>
      <c r="AJ41" s="69" t="str">
        <f t="shared" si="22"/>
        <v/>
      </c>
      <c r="AK41" s="68" t="str">
        <f t="shared" si="26"/>
        <v/>
      </c>
      <c r="AL41" s="66">
        <f t="shared" si="23"/>
        <v>0</v>
      </c>
      <c r="AM41" s="73" t="str">
        <f t="shared" si="24"/>
        <v/>
      </c>
      <c r="AN41" s="68" t="str">
        <f t="shared" si="27"/>
        <v/>
      </c>
      <c r="AO41" s="78"/>
      <c r="AQ41" s="75"/>
      <c r="AR41" s="75"/>
      <c r="BG41" s="75"/>
      <c r="BH41" s="75"/>
    </row>
    <row r="42" spans="1:60" s="74" customFormat="1" ht="26.15" customHeight="1">
      <c r="A42" s="24">
        <f t="shared" si="13"/>
        <v>37</v>
      </c>
      <c r="B42" s="59"/>
      <c r="C42" s="59"/>
      <c r="D42" s="60"/>
      <c r="E42" s="61"/>
      <c r="F42" s="62">
        <f t="shared" si="14"/>
        <v>0</v>
      </c>
      <c r="G42" s="63">
        <f t="shared" si="0"/>
        <v>0</v>
      </c>
      <c r="H42" s="63"/>
      <c r="I42" s="63">
        <f t="shared" si="1"/>
        <v>0</v>
      </c>
      <c r="J42" s="63"/>
      <c r="K42" s="63">
        <f t="shared" si="2"/>
        <v>0</v>
      </c>
      <c r="L42" s="63"/>
      <c r="M42" s="63">
        <f t="shared" si="3"/>
        <v>0</v>
      </c>
      <c r="N42" s="63"/>
      <c r="O42" s="63">
        <f t="shared" si="4"/>
        <v>0</v>
      </c>
      <c r="P42" s="63"/>
      <c r="Q42" s="63">
        <f t="shared" si="5"/>
        <v>0</v>
      </c>
      <c r="R42" s="64">
        <f t="shared" si="29"/>
        <v>0</v>
      </c>
      <c r="S42" s="59">
        <f t="shared" si="29"/>
        <v>0</v>
      </c>
      <c r="T42" s="65" t="str">
        <f t="shared" si="7"/>
        <v/>
      </c>
      <c r="U42" s="66">
        <f t="shared" si="15"/>
        <v>0</v>
      </c>
      <c r="V42" s="67" t="str">
        <f t="shared" si="16"/>
        <v/>
      </c>
      <c r="W42" s="68" t="str">
        <f t="shared" si="17"/>
        <v/>
      </c>
      <c r="X42" s="69" t="str">
        <f t="shared" si="18"/>
        <v/>
      </c>
      <c r="Y42" s="68" t="str">
        <f t="shared" si="19"/>
        <v/>
      </c>
      <c r="Z42" s="69" t="str">
        <f t="shared" si="20"/>
        <v/>
      </c>
      <c r="AA42" s="68" t="str">
        <f t="shared" si="21"/>
        <v/>
      </c>
      <c r="AB42" s="70"/>
      <c r="AC42" s="71" t="str">
        <f t="shared" si="8"/>
        <v/>
      </c>
      <c r="AD42" s="68" t="str">
        <f t="shared" si="9"/>
        <v/>
      </c>
      <c r="AE42" s="72"/>
      <c r="AF42" s="71" t="str">
        <f t="shared" si="10"/>
        <v/>
      </c>
      <c r="AG42" s="68" t="str">
        <f t="shared" si="11"/>
        <v/>
      </c>
      <c r="AH42" s="71" t="str">
        <f t="shared" si="12"/>
        <v/>
      </c>
      <c r="AI42" s="68" t="str">
        <f t="shared" si="25"/>
        <v/>
      </c>
      <c r="AJ42" s="69" t="str">
        <f t="shared" si="22"/>
        <v/>
      </c>
      <c r="AK42" s="68" t="str">
        <f t="shared" si="26"/>
        <v/>
      </c>
      <c r="AL42" s="66">
        <f t="shared" si="23"/>
        <v>0</v>
      </c>
      <c r="AM42" s="73" t="str">
        <f t="shared" si="24"/>
        <v/>
      </c>
      <c r="AN42" s="68" t="str">
        <f t="shared" si="27"/>
        <v/>
      </c>
      <c r="AO42" s="78"/>
      <c r="AQ42" s="75"/>
      <c r="AR42" s="75"/>
      <c r="BG42" s="75"/>
      <c r="BH42" s="75"/>
    </row>
    <row r="43" spans="1:60" s="74" customFormat="1" ht="26.15" customHeight="1">
      <c r="A43" s="24">
        <f t="shared" si="13"/>
        <v>38</v>
      </c>
      <c r="B43" s="59"/>
      <c r="C43" s="59"/>
      <c r="D43" s="60"/>
      <c r="E43" s="61"/>
      <c r="F43" s="62">
        <f t="shared" si="14"/>
        <v>0</v>
      </c>
      <c r="G43" s="63">
        <f t="shared" si="0"/>
        <v>0</v>
      </c>
      <c r="H43" s="63"/>
      <c r="I43" s="63">
        <f t="shared" si="1"/>
        <v>0</v>
      </c>
      <c r="J43" s="63"/>
      <c r="K43" s="63">
        <f t="shared" si="2"/>
        <v>0</v>
      </c>
      <c r="L43" s="63"/>
      <c r="M43" s="63">
        <f t="shared" si="3"/>
        <v>0</v>
      </c>
      <c r="N43" s="63"/>
      <c r="O43" s="63">
        <f t="shared" si="4"/>
        <v>0</v>
      </c>
      <c r="P43" s="63"/>
      <c r="Q43" s="63">
        <f t="shared" si="5"/>
        <v>0</v>
      </c>
      <c r="R43" s="64">
        <f t="shared" si="29"/>
        <v>0</v>
      </c>
      <c r="S43" s="59">
        <f t="shared" si="29"/>
        <v>0</v>
      </c>
      <c r="T43" s="65" t="str">
        <f t="shared" si="7"/>
        <v/>
      </c>
      <c r="U43" s="66">
        <f t="shared" si="15"/>
        <v>0</v>
      </c>
      <c r="V43" s="67" t="str">
        <f t="shared" si="16"/>
        <v/>
      </c>
      <c r="W43" s="68" t="str">
        <f t="shared" si="17"/>
        <v/>
      </c>
      <c r="X43" s="69" t="str">
        <f t="shared" si="18"/>
        <v/>
      </c>
      <c r="Y43" s="68" t="str">
        <f t="shared" si="19"/>
        <v/>
      </c>
      <c r="Z43" s="69" t="str">
        <f t="shared" si="20"/>
        <v/>
      </c>
      <c r="AA43" s="68" t="str">
        <f t="shared" si="21"/>
        <v/>
      </c>
      <c r="AB43" s="70"/>
      <c r="AC43" s="71" t="str">
        <f t="shared" si="8"/>
        <v/>
      </c>
      <c r="AD43" s="68" t="str">
        <f t="shared" si="9"/>
        <v/>
      </c>
      <c r="AE43" s="72"/>
      <c r="AF43" s="71" t="str">
        <f t="shared" si="10"/>
        <v/>
      </c>
      <c r="AG43" s="68" t="str">
        <f t="shared" si="11"/>
        <v/>
      </c>
      <c r="AH43" s="71" t="str">
        <f t="shared" si="12"/>
        <v/>
      </c>
      <c r="AI43" s="68" t="str">
        <f t="shared" si="25"/>
        <v/>
      </c>
      <c r="AJ43" s="69" t="str">
        <f t="shared" si="22"/>
        <v/>
      </c>
      <c r="AK43" s="68" t="str">
        <f t="shared" si="26"/>
        <v/>
      </c>
      <c r="AL43" s="66">
        <f t="shared" si="23"/>
        <v>0</v>
      </c>
      <c r="AM43" s="73" t="str">
        <f t="shared" si="24"/>
        <v/>
      </c>
      <c r="AN43" s="68" t="str">
        <f t="shared" si="27"/>
        <v/>
      </c>
      <c r="AO43" s="78"/>
      <c r="AQ43" s="75"/>
      <c r="AR43" s="75"/>
      <c r="BG43" s="75"/>
      <c r="BH43" s="75"/>
    </row>
    <row r="44" spans="1:60" s="74" customFormat="1" ht="26.15" customHeight="1">
      <c r="A44" s="24">
        <f t="shared" si="13"/>
        <v>39</v>
      </c>
      <c r="B44" s="59"/>
      <c r="C44" s="59"/>
      <c r="D44" s="60"/>
      <c r="E44" s="61"/>
      <c r="F44" s="62">
        <f t="shared" si="14"/>
        <v>0</v>
      </c>
      <c r="G44" s="63">
        <f t="shared" si="0"/>
        <v>0</v>
      </c>
      <c r="H44" s="63"/>
      <c r="I44" s="63">
        <f t="shared" si="1"/>
        <v>0</v>
      </c>
      <c r="J44" s="63"/>
      <c r="K44" s="63">
        <f t="shared" si="2"/>
        <v>0</v>
      </c>
      <c r="L44" s="63"/>
      <c r="M44" s="63">
        <f t="shared" si="3"/>
        <v>0</v>
      </c>
      <c r="N44" s="63"/>
      <c r="O44" s="63">
        <f t="shared" si="4"/>
        <v>0</v>
      </c>
      <c r="P44" s="63"/>
      <c r="Q44" s="63">
        <f t="shared" si="5"/>
        <v>0</v>
      </c>
      <c r="R44" s="64">
        <f t="shared" si="29"/>
        <v>0</v>
      </c>
      <c r="S44" s="59">
        <f t="shared" si="29"/>
        <v>0</v>
      </c>
      <c r="T44" s="65" t="str">
        <f t="shared" si="7"/>
        <v/>
      </c>
      <c r="U44" s="66">
        <f t="shared" si="15"/>
        <v>0</v>
      </c>
      <c r="V44" s="67" t="str">
        <f t="shared" si="16"/>
        <v/>
      </c>
      <c r="W44" s="68" t="str">
        <f t="shared" si="17"/>
        <v/>
      </c>
      <c r="X44" s="69" t="str">
        <f t="shared" si="18"/>
        <v/>
      </c>
      <c r="Y44" s="68" t="str">
        <f t="shared" si="19"/>
        <v/>
      </c>
      <c r="Z44" s="69" t="str">
        <f t="shared" si="20"/>
        <v/>
      </c>
      <c r="AA44" s="68" t="str">
        <f t="shared" si="21"/>
        <v/>
      </c>
      <c r="AB44" s="70"/>
      <c r="AC44" s="71" t="str">
        <f t="shared" si="8"/>
        <v/>
      </c>
      <c r="AD44" s="68" t="str">
        <f t="shared" si="9"/>
        <v/>
      </c>
      <c r="AE44" s="72"/>
      <c r="AF44" s="71" t="str">
        <f t="shared" si="10"/>
        <v/>
      </c>
      <c r="AG44" s="68" t="str">
        <f t="shared" si="11"/>
        <v/>
      </c>
      <c r="AH44" s="71" t="str">
        <f t="shared" si="12"/>
        <v/>
      </c>
      <c r="AI44" s="68" t="str">
        <f t="shared" si="25"/>
        <v/>
      </c>
      <c r="AJ44" s="69" t="str">
        <f t="shared" si="22"/>
        <v/>
      </c>
      <c r="AK44" s="68" t="str">
        <f t="shared" si="26"/>
        <v/>
      </c>
      <c r="AL44" s="66">
        <f t="shared" si="23"/>
        <v>0</v>
      </c>
      <c r="AM44" s="73" t="str">
        <f t="shared" si="24"/>
        <v/>
      </c>
      <c r="AN44" s="68" t="str">
        <f t="shared" si="27"/>
        <v/>
      </c>
      <c r="AO44" s="78"/>
      <c r="AQ44" s="75"/>
      <c r="AR44" s="75"/>
      <c r="BG44" s="75"/>
      <c r="BH44" s="75"/>
    </row>
    <row r="45" spans="1:60" s="74" customFormat="1" ht="26.15" customHeight="1">
      <c r="A45" s="24">
        <f t="shared" si="13"/>
        <v>40</v>
      </c>
      <c r="B45" s="59"/>
      <c r="C45" s="59"/>
      <c r="D45" s="60"/>
      <c r="E45" s="61"/>
      <c r="F45" s="62">
        <f t="shared" si="14"/>
        <v>0</v>
      </c>
      <c r="G45" s="63">
        <f t="shared" si="0"/>
        <v>0</v>
      </c>
      <c r="H45" s="63"/>
      <c r="I45" s="63">
        <f t="shared" si="1"/>
        <v>0</v>
      </c>
      <c r="J45" s="63"/>
      <c r="K45" s="63">
        <f t="shared" si="2"/>
        <v>0</v>
      </c>
      <c r="L45" s="63"/>
      <c r="M45" s="63">
        <f t="shared" si="3"/>
        <v>0</v>
      </c>
      <c r="N45" s="63"/>
      <c r="O45" s="63">
        <f t="shared" si="4"/>
        <v>0</v>
      </c>
      <c r="P45" s="63"/>
      <c r="Q45" s="63">
        <f t="shared" si="5"/>
        <v>0</v>
      </c>
      <c r="R45" s="64">
        <f t="shared" si="29"/>
        <v>0</v>
      </c>
      <c r="S45" s="59">
        <f t="shared" si="29"/>
        <v>0</v>
      </c>
      <c r="T45" s="65" t="str">
        <f t="shared" si="7"/>
        <v/>
      </c>
      <c r="U45" s="66">
        <f t="shared" si="15"/>
        <v>0</v>
      </c>
      <c r="V45" s="67" t="str">
        <f t="shared" si="16"/>
        <v/>
      </c>
      <c r="W45" s="68" t="str">
        <f t="shared" si="17"/>
        <v/>
      </c>
      <c r="X45" s="69" t="str">
        <f t="shared" si="18"/>
        <v/>
      </c>
      <c r="Y45" s="68" t="str">
        <f t="shared" si="19"/>
        <v/>
      </c>
      <c r="Z45" s="69" t="str">
        <f t="shared" si="20"/>
        <v/>
      </c>
      <c r="AA45" s="68" t="str">
        <f t="shared" si="21"/>
        <v/>
      </c>
      <c r="AB45" s="70"/>
      <c r="AC45" s="71" t="str">
        <f t="shared" si="8"/>
        <v/>
      </c>
      <c r="AD45" s="68" t="str">
        <f t="shared" si="9"/>
        <v/>
      </c>
      <c r="AE45" s="72"/>
      <c r="AF45" s="71" t="str">
        <f t="shared" si="10"/>
        <v/>
      </c>
      <c r="AG45" s="68" t="str">
        <f t="shared" si="11"/>
        <v/>
      </c>
      <c r="AH45" s="71" t="str">
        <f t="shared" si="12"/>
        <v/>
      </c>
      <c r="AI45" s="68" t="str">
        <f t="shared" si="25"/>
        <v/>
      </c>
      <c r="AJ45" s="69" t="str">
        <f t="shared" si="22"/>
        <v/>
      </c>
      <c r="AK45" s="68" t="str">
        <f t="shared" si="26"/>
        <v/>
      </c>
      <c r="AL45" s="66">
        <f t="shared" si="23"/>
        <v>0</v>
      </c>
      <c r="AM45" s="73" t="str">
        <f t="shared" si="24"/>
        <v/>
      </c>
      <c r="AN45" s="68" t="str">
        <f t="shared" si="27"/>
        <v/>
      </c>
      <c r="AO45" s="78"/>
      <c r="AQ45" s="75"/>
      <c r="AR45" s="75"/>
      <c r="BG45" s="75"/>
      <c r="BH45" s="75"/>
    </row>
    <row r="46" spans="1:60" s="74" customFormat="1" ht="26.15" customHeight="1">
      <c r="A46" s="24">
        <f t="shared" si="13"/>
        <v>41</v>
      </c>
      <c r="B46" s="59"/>
      <c r="C46" s="59"/>
      <c r="D46" s="60"/>
      <c r="E46" s="61"/>
      <c r="F46" s="62">
        <f t="shared" si="14"/>
        <v>0</v>
      </c>
      <c r="G46" s="63">
        <f t="shared" si="0"/>
        <v>0</v>
      </c>
      <c r="H46" s="63"/>
      <c r="I46" s="63">
        <f t="shared" si="1"/>
        <v>0</v>
      </c>
      <c r="J46" s="63"/>
      <c r="K46" s="63">
        <f t="shared" si="2"/>
        <v>0</v>
      </c>
      <c r="L46" s="63"/>
      <c r="M46" s="63">
        <f t="shared" si="3"/>
        <v>0</v>
      </c>
      <c r="N46" s="63"/>
      <c r="O46" s="63">
        <f t="shared" si="4"/>
        <v>0</v>
      </c>
      <c r="P46" s="63"/>
      <c r="Q46" s="63">
        <f t="shared" si="5"/>
        <v>0</v>
      </c>
      <c r="R46" s="64">
        <f t="shared" si="29"/>
        <v>0</v>
      </c>
      <c r="S46" s="59">
        <f t="shared" si="29"/>
        <v>0</v>
      </c>
      <c r="T46" s="65" t="str">
        <f t="shared" si="7"/>
        <v/>
      </c>
      <c r="U46" s="66">
        <f t="shared" si="15"/>
        <v>0</v>
      </c>
      <c r="V46" s="67" t="str">
        <f t="shared" si="16"/>
        <v/>
      </c>
      <c r="W46" s="68" t="str">
        <f t="shared" si="17"/>
        <v/>
      </c>
      <c r="X46" s="69" t="str">
        <f t="shared" si="18"/>
        <v/>
      </c>
      <c r="Y46" s="68" t="str">
        <f t="shared" si="19"/>
        <v/>
      </c>
      <c r="Z46" s="69" t="str">
        <f t="shared" si="20"/>
        <v/>
      </c>
      <c r="AA46" s="68" t="str">
        <f t="shared" si="21"/>
        <v/>
      </c>
      <c r="AB46" s="70"/>
      <c r="AC46" s="71" t="str">
        <f t="shared" si="8"/>
        <v/>
      </c>
      <c r="AD46" s="68" t="str">
        <f t="shared" si="9"/>
        <v/>
      </c>
      <c r="AE46" s="72"/>
      <c r="AF46" s="71" t="str">
        <f t="shared" si="10"/>
        <v/>
      </c>
      <c r="AG46" s="68" t="str">
        <f t="shared" si="11"/>
        <v/>
      </c>
      <c r="AH46" s="71" t="str">
        <f t="shared" si="12"/>
        <v/>
      </c>
      <c r="AI46" s="68" t="str">
        <f t="shared" si="25"/>
        <v/>
      </c>
      <c r="AJ46" s="69" t="str">
        <f t="shared" si="22"/>
        <v/>
      </c>
      <c r="AK46" s="68" t="str">
        <f t="shared" si="26"/>
        <v/>
      </c>
      <c r="AL46" s="66">
        <f t="shared" si="23"/>
        <v>0</v>
      </c>
      <c r="AM46" s="73" t="str">
        <f t="shared" si="24"/>
        <v/>
      </c>
      <c r="AN46" s="68" t="str">
        <f t="shared" si="27"/>
        <v/>
      </c>
      <c r="AO46" s="78"/>
      <c r="AQ46" s="75"/>
      <c r="AR46" s="75"/>
      <c r="BG46" s="75"/>
      <c r="BH46" s="75"/>
    </row>
    <row r="47" spans="1:60" s="74" customFormat="1" ht="26.15" customHeight="1">
      <c r="A47" s="24">
        <f t="shared" si="13"/>
        <v>42</v>
      </c>
      <c r="B47" s="59"/>
      <c r="C47" s="59"/>
      <c r="D47" s="60"/>
      <c r="E47" s="61"/>
      <c r="F47" s="62">
        <f t="shared" si="14"/>
        <v>0</v>
      </c>
      <c r="G47" s="63">
        <f t="shared" si="0"/>
        <v>0</v>
      </c>
      <c r="H47" s="63"/>
      <c r="I47" s="63">
        <f t="shared" si="1"/>
        <v>0</v>
      </c>
      <c r="J47" s="63"/>
      <c r="K47" s="63">
        <f t="shared" si="2"/>
        <v>0</v>
      </c>
      <c r="L47" s="63"/>
      <c r="M47" s="63">
        <f t="shared" si="3"/>
        <v>0</v>
      </c>
      <c r="N47" s="63"/>
      <c r="O47" s="63">
        <f t="shared" si="4"/>
        <v>0</v>
      </c>
      <c r="P47" s="63"/>
      <c r="Q47" s="63">
        <f t="shared" si="5"/>
        <v>0</v>
      </c>
      <c r="R47" s="64">
        <f t="shared" si="29"/>
        <v>0</v>
      </c>
      <c r="S47" s="59">
        <f t="shared" si="29"/>
        <v>0</v>
      </c>
      <c r="T47" s="65" t="str">
        <f t="shared" si="7"/>
        <v/>
      </c>
      <c r="U47" s="66">
        <f t="shared" si="15"/>
        <v>0</v>
      </c>
      <c r="V47" s="67" t="str">
        <f t="shared" si="16"/>
        <v/>
      </c>
      <c r="W47" s="68" t="str">
        <f t="shared" si="17"/>
        <v/>
      </c>
      <c r="X47" s="69" t="str">
        <f t="shared" si="18"/>
        <v/>
      </c>
      <c r="Y47" s="68" t="str">
        <f t="shared" si="19"/>
        <v/>
      </c>
      <c r="Z47" s="69" t="str">
        <f t="shared" si="20"/>
        <v/>
      </c>
      <c r="AA47" s="68" t="str">
        <f t="shared" si="21"/>
        <v/>
      </c>
      <c r="AB47" s="70"/>
      <c r="AC47" s="71" t="str">
        <f t="shared" si="8"/>
        <v/>
      </c>
      <c r="AD47" s="68" t="str">
        <f t="shared" si="9"/>
        <v/>
      </c>
      <c r="AE47" s="72"/>
      <c r="AF47" s="71" t="str">
        <f t="shared" si="10"/>
        <v/>
      </c>
      <c r="AG47" s="68" t="str">
        <f t="shared" si="11"/>
        <v/>
      </c>
      <c r="AH47" s="71" t="str">
        <f t="shared" si="12"/>
        <v/>
      </c>
      <c r="AI47" s="68" t="str">
        <f t="shared" si="25"/>
        <v/>
      </c>
      <c r="AJ47" s="69" t="str">
        <f t="shared" si="22"/>
        <v/>
      </c>
      <c r="AK47" s="68" t="str">
        <f t="shared" si="26"/>
        <v/>
      </c>
      <c r="AL47" s="66">
        <f t="shared" si="23"/>
        <v>0</v>
      </c>
      <c r="AM47" s="73" t="str">
        <f t="shared" si="24"/>
        <v/>
      </c>
      <c r="AN47" s="68" t="str">
        <f t="shared" si="27"/>
        <v/>
      </c>
      <c r="AO47" s="78"/>
      <c r="AQ47" s="75"/>
      <c r="AR47" s="75"/>
      <c r="BG47" s="75"/>
      <c r="BH47" s="75"/>
    </row>
    <row r="48" spans="1:60" s="74" customFormat="1" ht="26.15" customHeight="1">
      <c r="A48" s="24">
        <f t="shared" si="13"/>
        <v>43</v>
      </c>
      <c r="B48" s="59"/>
      <c r="C48" s="59"/>
      <c r="D48" s="60"/>
      <c r="E48" s="61"/>
      <c r="F48" s="62">
        <f t="shared" si="14"/>
        <v>0</v>
      </c>
      <c r="G48" s="63">
        <f t="shared" si="0"/>
        <v>0</v>
      </c>
      <c r="H48" s="63"/>
      <c r="I48" s="63">
        <f t="shared" si="1"/>
        <v>0</v>
      </c>
      <c r="J48" s="63"/>
      <c r="K48" s="63">
        <f t="shared" si="2"/>
        <v>0</v>
      </c>
      <c r="L48" s="63"/>
      <c r="M48" s="63">
        <f t="shared" si="3"/>
        <v>0</v>
      </c>
      <c r="N48" s="63"/>
      <c r="O48" s="63">
        <f t="shared" si="4"/>
        <v>0</v>
      </c>
      <c r="P48" s="63"/>
      <c r="Q48" s="63">
        <f t="shared" si="5"/>
        <v>0</v>
      </c>
      <c r="R48" s="64">
        <f t="shared" si="29"/>
        <v>0</v>
      </c>
      <c r="S48" s="59">
        <f t="shared" si="29"/>
        <v>0</v>
      </c>
      <c r="T48" s="65" t="str">
        <f t="shared" si="7"/>
        <v/>
      </c>
      <c r="U48" s="66">
        <f t="shared" si="15"/>
        <v>0</v>
      </c>
      <c r="V48" s="67" t="str">
        <f t="shared" si="16"/>
        <v/>
      </c>
      <c r="W48" s="68" t="str">
        <f t="shared" si="17"/>
        <v/>
      </c>
      <c r="X48" s="69" t="str">
        <f t="shared" si="18"/>
        <v/>
      </c>
      <c r="Y48" s="68" t="str">
        <f t="shared" si="19"/>
        <v/>
      </c>
      <c r="Z48" s="69" t="str">
        <f t="shared" si="20"/>
        <v/>
      </c>
      <c r="AA48" s="68" t="str">
        <f t="shared" si="21"/>
        <v/>
      </c>
      <c r="AB48" s="70"/>
      <c r="AC48" s="71" t="str">
        <f t="shared" si="8"/>
        <v/>
      </c>
      <c r="AD48" s="68" t="str">
        <f t="shared" si="9"/>
        <v/>
      </c>
      <c r="AE48" s="72"/>
      <c r="AF48" s="71" t="str">
        <f t="shared" si="10"/>
        <v/>
      </c>
      <c r="AG48" s="68" t="str">
        <f t="shared" si="11"/>
        <v/>
      </c>
      <c r="AH48" s="71" t="str">
        <f t="shared" si="12"/>
        <v/>
      </c>
      <c r="AI48" s="68" t="str">
        <f t="shared" si="25"/>
        <v/>
      </c>
      <c r="AJ48" s="69" t="str">
        <f t="shared" si="22"/>
        <v/>
      </c>
      <c r="AK48" s="68" t="str">
        <f t="shared" si="26"/>
        <v/>
      </c>
      <c r="AL48" s="66">
        <f t="shared" si="23"/>
        <v>0</v>
      </c>
      <c r="AM48" s="73" t="str">
        <f t="shared" si="24"/>
        <v/>
      </c>
      <c r="AN48" s="68" t="str">
        <f t="shared" si="27"/>
        <v/>
      </c>
      <c r="AO48" s="78"/>
      <c r="AQ48" s="75"/>
      <c r="AR48" s="75"/>
      <c r="BG48" s="75"/>
      <c r="BH48" s="75"/>
    </row>
    <row r="49" spans="1:60" s="74" customFormat="1" ht="26.15" customHeight="1">
      <c r="A49" s="24">
        <f t="shared" si="13"/>
        <v>44</v>
      </c>
      <c r="B49" s="59"/>
      <c r="C49" s="59"/>
      <c r="D49" s="60"/>
      <c r="E49" s="61"/>
      <c r="F49" s="62">
        <f t="shared" si="14"/>
        <v>0</v>
      </c>
      <c r="G49" s="63">
        <f t="shared" si="0"/>
        <v>0</v>
      </c>
      <c r="H49" s="63"/>
      <c r="I49" s="63">
        <f t="shared" si="1"/>
        <v>0</v>
      </c>
      <c r="J49" s="63"/>
      <c r="K49" s="63">
        <f t="shared" si="2"/>
        <v>0</v>
      </c>
      <c r="L49" s="63"/>
      <c r="M49" s="63">
        <f t="shared" si="3"/>
        <v>0</v>
      </c>
      <c r="N49" s="63"/>
      <c r="O49" s="63">
        <f t="shared" si="4"/>
        <v>0</v>
      </c>
      <c r="P49" s="63"/>
      <c r="Q49" s="63">
        <f t="shared" si="5"/>
        <v>0</v>
      </c>
      <c r="R49" s="64">
        <f t="shared" si="29"/>
        <v>0</v>
      </c>
      <c r="S49" s="59">
        <f t="shared" si="29"/>
        <v>0</v>
      </c>
      <c r="T49" s="65" t="str">
        <f t="shared" si="7"/>
        <v/>
      </c>
      <c r="U49" s="66">
        <f t="shared" si="15"/>
        <v>0</v>
      </c>
      <c r="V49" s="67" t="str">
        <f t="shared" si="16"/>
        <v/>
      </c>
      <c r="W49" s="68" t="str">
        <f t="shared" si="17"/>
        <v/>
      </c>
      <c r="X49" s="69" t="str">
        <f t="shared" si="18"/>
        <v/>
      </c>
      <c r="Y49" s="68" t="str">
        <f t="shared" si="19"/>
        <v/>
      </c>
      <c r="Z49" s="69" t="str">
        <f t="shared" si="20"/>
        <v/>
      </c>
      <c r="AA49" s="68" t="str">
        <f t="shared" si="21"/>
        <v/>
      </c>
      <c r="AB49" s="70"/>
      <c r="AC49" s="71" t="str">
        <f t="shared" si="8"/>
        <v/>
      </c>
      <c r="AD49" s="68" t="str">
        <f t="shared" si="9"/>
        <v/>
      </c>
      <c r="AE49" s="72"/>
      <c r="AF49" s="71" t="str">
        <f t="shared" si="10"/>
        <v/>
      </c>
      <c r="AG49" s="68" t="str">
        <f t="shared" si="11"/>
        <v/>
      </c>
      <c r="AH49" s="71" t="str">
        <f t="shared" si="12"/>
        <v/>
      </c>
      <c r="AI49" s="68" t="str">
        <f t="shared" si="25"/>
        <v/>
      </c>
      <c r="AJ49" s="69" t="str">
        <f t="shared" si="22"/>
        <v/>
      </c>
      <c r="AK49" s="68" t="str">
        <f t="shared" si="26"/>
        <v/>
      </c>
      <c r="AL49" s="66">
        <f t="shared" si="23"/>
        <v>0</v>
      </c>
      <c r="AM49" s="73" t="str">
        <f t="shared" si="24"/>
        <v/>
      </c>
      <c r="AN49" s="68" t="str">
        <f t="shared" si="27"/>
        <v/>
      </c>
      <c r="AO49" s="78"/>
      <c r="AQ49" s="75"/>
      <c r="AR49" s="75"/>
      <c r="BG49" s="75"/>
      <c r="BH49" s="75"/>
    </row>
    <row r="50" spans="1:60" s="74" customFormat="1" ht="26.15" customHeight="1">
      <c r="A50" s="24">
        <f t="shared" si="13"/>
        <v>45</v>
      </c>
      <c r="B50" s="59"/>
      <c r="C50" s="59"/>
      <c r="D50" s="60"/>
      <c r="E50" s="61"/>
      <c r="F50" s="62">
        <f t="shared" si="14"/>
        <v>0</v>
      </c>
      <c r="G50" s="63">
        <f t="shared" si="0"/>
        <v>0</v>
      </c>
      <c r="H50" s="63"/>
      <c r="I50" s="63">
        <f t="shared" si="1"/>
        <v>0</v>
      </c>
      <c r="J50" s="63"/>
      <c r="K50" s="63">
        <f t="shared" si="2"/>
        <v>0</v>
      </c>
      <c r="L50" s="63"/>
      <c r="M50" s="63">
        <f t="shared" si="3"/>
        <v>0</v>
      </c>
      <c r="N50" s="63"/>
      <c r="O50" s="63">
        <f t="shared" si="4"/>
        <v>0</v>
      </c>
      <c r="P50" s="63"/>
      <c r="Q50" s="63">
        <f t="shared" si="5"/>
        <v>0</v>
      </c>
      <c r="R50" s="64">
        <f t="shared" si="29"/>
        <v>0</v>
      </c>
      <c r="S50" s="59">
        <f t="shared" si="29"/>
        <v>0</v>
      </c>
      <c r="T50" s="65" t="str">
        <f t="shared" si="7"/>
        <v/>
      </c>
      <c r="U50" s="66">
        <f t="shared" si="15"/>
        <v>0</v>
      </c>
      <c r="V50" s="67" t="str">
        <f t="shared" si="16"/>
        <v/>
      </c>
      <c r="W50" s="68" t="str">
        <f t="shared" si="17"/>
        <v/>
      </c>
      <c r="X50" s="69" t="str">
        <f t="shared" si="18"/>
        <v/>
      </c>
      <c r="Y50" s="68" t="str">
        <f t="shared" si="19"/>
        <v/>
      </c>
      <c r="Z50" s="69" t="str">
        <f t="shared" si="20"/>
        <v/>
      </c>
      <c r="AA50" s="68" t="str">
        <f t="shared" si="21"/>
        <v/>
      </c>
      <c r="AB50" s="70"/>
      <c r="AC50" s="71" t="str">
        <f t="shared" si="8"/>
        <v/>
      </c>
      <c r="AD50" s="68" t="str">
        <f t="shared" si="9"/>
        <v/>
      </c>
      <c r="AE50" s="72"/>
      <c r="AF50" s="71" t="str">
        <f t="shared" si="10"/>
        <v/>
      </c>
      <c r="AG50" s="68" t="str">
        <f t="shared" si="11"/>
        <v/>
      </c>
      <c r="AH50" s="71" t="str">
        <f t="shared" si="12"/>
        <v/>
      </c>
      <c r="AI50" s="68" t="str">
        <f t="shared" si="25"/>
        <v/>
      </c>
      <c r="AJ50" s="69" t="str">
        <f t="shared" si="22"/>
        <v/>
      </c>
      <c r="AK50" s="68" t="str">
        <f t="shared" si="26"/>
        <v/>
      </c>
      <c r="AL50" s="66">
        <f t="shared" si="23"/>
        <v>0</v>
      </c>
      <c r="AM50" s="73" t="str">
        <f t="shared" si="24"/>
        <v/>
      </c>
      <c r="AN50" s="68" t="str">
        <f t="shared" si="27"/>
        <v/>
      </c>
      <c r="AO50" s="78"/>
      <c r="AQ50" s="75"/>
      <c r="AR50" s="75"/>
      <c r="BG50" s="75"/>
      <c r="BH50" s="75"/>
    </row>
    <row r="51" spans="1:60" s="74" customFormat="1" ht="26.15" customHeight="1">
      <c r="A51" s="24">
        <f t="shared" si="13"/>
        <v>46</v>
      </c>
      <c r="B51" s="59"/>
      <c r="C51" s="59"/>
      <c r="D51" s="60"/>
      <c r="E51" s="61"/>
      <c r="F51" s="62">
        <f t="shared" si="14"/>
        <v>0</v>
      </c>
      <c r="G51" s="63">
        <f t="shared" si="0"/>
        <v>0</v>
      </c>
      <c r="H51" s="63"/>
      <c r="I51" s="63">
        <f t="shared" si="1"/>
        <v>0</v>
      </c>
      <c r="J51" s="63"/>
      <c r="K51" s="63">
        <f t="shared" si="2"/>
        <v>0</v>
      </c>
      <c r="L51" s="63"/>
      <c r="M51" s="63">
        <f t="shared" si="3"/>
        <v>0</v>
      </c>
      <c r="N51" s="63"/>
      <c r="O51" s="63">
        <f t="shared" si="4"/>
        <v>0</v>
      </c>
      <c r="P51" s="63"/>
      <c r="Q51" s="63">
        <f t="shared" si="5"/>
        <v>0</v>
      </c>
      <c r="R51" s="64">
        <f t="shared" si="29"/>
        <v>0</v>
      </c>
      <c r="S51" s="59">
        <f t="shared" si="29"/>
        <v>0</v>
      </c>
      <c r="T51" s="65" t="str">
        <f t="shared" si="7"/>
        <v/>
      </c>
      <c r="U51" s="66">
        <f t="shared" si="15"/>
        <v>0</v>
      </c>
      <c r="V51" s="67" t="str">
        <f t="shared" si="16"/>
        <v/>
      </c>
      <c r="W51" s="68" t="str">
        <f t="shared" si="17"/>
        <v/>
      </c>
      <c r="X51" s="69" t="str">
        <f t="shared" si="18"/>
        <v/>
      </c>
      <c r="Y51" s="68" t="str">
        <f t="shared" si="19"/>
        <v/>
      </c>
      <c r="Z51" s="69" t="str">
        <f t="shared" si="20"/>
        <v/>
      </c>
      <c r="AA51" s="68" t="str">
        <f t="shared" si="21"/>
        <v/>
      </c>
      <c r="AB51" s="70"/>
      <c r="AC51" s="71" t="str">
        <f t="shared" si="8"/>
        <v/>
      </c>
      <c r="AD51" s="68" t="str">
        <f t="shared" si="9"/>
        <v/>
      </c>
      <c r="AE51" s="72"/>
      <c r="AF51" s="71" t="str">
        <f t="shared" si="10"/>
        <v/>
      </c>
      <c r="AG51" s="68" t="str">
        <f t="shared" si="11"/>
        <v/>
      </c>
      <c r="AH51" s="71" t="str">
        <f t="shared" si="12"/>
        <v/>
      </c>
      <c r="AI51" s="68" t="str">
        <f t="shared" si="25"/>
        <v/>
      </c>
      <c r="AJ51" s="69" t="str">
        <f t="shared" si="22"/>
        <v/>
      </c>
      <c r="AK51" s="68" t="str">
        <f t="shared" si="26"/>
        <v/>
      </c>
      <c r="AL51" s="66">
        <f t="shared" si="23"/>
        <v>0</v>
      </c>
      <c r="AM51" s="73" t="str">
        <f t="shared" si="24"/>
        <v/>
      </c>
      <c r="AN51" s="68" t="str">
        <f t="shared" si="27"/>
        <v/>
      </c>
      <c r="AO51" s="78"/>
      <c r="AQ51" s="75"/>
      <c r="AR51" s="75"/>
      <c r="BG51" s="75"/>
      <c r="BH51" s="75"/>
    </row>
    <row r="52" spans="1:60" s="74" customFormat="1" ht="26.15" customHeight="1">
      <c r="A52" s="24">
        <f t="shared" si="13"/>
        <v>47</v>
      </c>
      <c r="B52" s="59"/>
      <c r="C52" s="59"/>
      <c r="D52" s="60"/>
      <c r="E52" s="61"/>
      <c r="F52" s="62">
        <f t="shared" si="14"/>
        <v>0</v>
      </c>
      <c r="G52" s="63">
        <f t="shared" si="0"/>
        <v>0</v>
      </c>
      <c r="H52" s="63"/>
      <c r="I52" s="63">
        <f t="shared" si="1"/>
        <v>0</v>
      </c>
      <c r="J52" s="63"/>
      <c r="K52" s="63">
        <f t="shared" si="2"/>
        <v>0</v>
      </c>
      <c r="L52" s="63"/>
      <c r="M52" s="63">
        <f t="shared" si="3"/>
        <v>0</v>
      </c>
      <c r="N52" s="63"/>
      <c r="O52" s="63">
        <f t="shared" si="4"/>
        <v>0</v>
      </c>
      <c r="P52" s="63"/>
      <c r="Q52" s="63">
        <f t="shared" si="5"/>
        <v>0</v>
      </c>
      <c r="R52" s="64">
        <f t="shared" si="29"/>
        <v>0</v>
      </c>
      <c r="S52" s="59">
        <f t="shared" si="29"/>
        <v>0</v>
      </c>
      <c r="T52" s="65" t="str">
        <f t="shared" si="7"/>
        <v/>
      </c>
      <c r="U52" s="66">
        <f t="shared" si="15"/>
        <v>0</v>
      </c>
      <c r="V52" s="67" t="str">
        <f t="shared" si="16"/>
        <v/>
      </c>
      <c r="W52" s="68" t="str">
        <f t="shared" si="17"/>
        <v/>
      </c>
      <c r="X52" s="69" t="str">
        <f t="shared" si="18"/>
        <v/>
      </c>
      <c r="Y52" s="68" t="str">
        <f t="shared" si="19"/>
        <v/>
      </c>
      <c r="Z52" s="69" t="str">
        <f t="shared" si="20"/>
        <v/>
      </c>
      <c r="AA52" s="68" t="str">
        <f t="shared" si="21"/>
        <v/>
      </c>
      <c r="AB52" s="70"/>
      <c r="AC52" s="71" t="str">
        <f t="shared" si="8"/>
        <v/>
      </c>
      <c r="AD52" s="68" t="str">
        <f t="shared" si="9"/>
        <v/>
      </c>
      <c r="AE52" s="72"/>
      <c r="AF52" s="71" t="str">
        <f t="shared" si="10"/>
        <v/>
      </c>
      <c r="AG52" s="68" t="str">
        <f t="shared" si="11"/>
        <v/>
      </c>
      <c r="AH52" s="71" t="str">
        <f t="shared" si="12"/>
        <v/>
      </c>
      <c r="AI52" s="68" t="str">
        <f t="shared" si="25"/>
        <v/>
      </c>
      <c r="AJ52" s="69" t="str">
        <f t="shared" si="22"/>
        <v/>
      </c>
      <c r="AK52" s="68" t="str">
        <f t="shared" si="26"/>
        <v/>
      </c>
      <c r="AL52" s="66">
        <f t="shared" si="23"/>
        <v>0</v>
      </c>
      <c r="AM52" s="73" t="str">
        <f t="shared" si="24"/>
        <v/>
      </c>
      <c r="AN52" s="68" t="str">
        <f t="shared" si="27"/>
        <v/>
      </c>
      <c r="AO52" s="78"/>
      <c r="AQ52" s="75"/>
      <c r="AR52" s="75"/>
      <c r="BG52" s="75"/>
      <c r="BH52" s="75"/>
    </row>
    <row r="53" spans="1:60" s="74" customFormat="1" ht="26.15" customHeight="1">
      <c r="A53" s="24">
        <f t="shared" si="13"/>
        <v>48</v>
      </c>
      <c r="B53" s="59"/>
      <c r="C53" s="59"/>
      <c r="D53" s="60"/>
      <c r="E53" s="61"/>
      <c r="F53" s="62">
        <f t="shared" si="14"/>
        <v>0</v>
      </c>
      <c r="G53" s="63">
        <f t="shared" si="0"/>
        <v>0</v>
      </c>
      <c r="H53" s="63"/>
      <c r="I53" s="63">
        <f t="shared" si="1"/>
        <v>0</v>
      </c>
      <c r="J53" s="63"/>
      <c r="K53" s="63">
        <f t="shared" si="2"/>
        <v>0</v>
      </c>
      <c r="L53" s="63"/>
      <c r="M53" s="63">
        <f t="shared" si="3"/>
        <v>0</v>
      </c>
      <c r="N53" s="63"/>
      <c r="O53" s="63">
        <f t="shared" si="4"/>
        <v>0</v>
      </c>
      <c r="P53" s="63"/>
      <c r="Q53" s="63">
        <f t="shared" si="5"/>
        <v>0</v>
      </c>
      <c r="R53" s="64">
        <f t="shared" si="29"/>
        <v>0</v>
      </c>
      <c r="S53" s="59">
        <f t="shared" si="29"/>
        <v>0</v>
      </c>
      <c r="T53" s="65" t="str">
        <f t="shared" si="7"/>
        <v/>
      </c>
      <c r="U53" s="66">
        <f t="shared" si="15"/>
        <v>0</v>
      </c>
      <c r="V53" s="67" t="str">
        <f t="shared" si="16"/>
        <v/>
      </c>
      <c r="W53" s="68" t="str">
        <f t="shared" si="17"/>
        <v/>
      </c>
      <c r="X53" s="69" t="str">
        <f t="shared" si="18"/>
        <v/>
      </c>
      <c r="Y53" s="68" t="str">
        <f t="shared" si="19"/>
        <v/>
      </c>
      <c r="Z53" s="69" t="str">
        <f t="shared" si="20"/>
        <v/>
      </c>
      <c r="AA53" s="68" t="str">
        <f t="shared" si="21"/>
        <v/>
      </c>
      <c r="AB53" s="70"/>
      <c r="AC53" s="71" t="str">
        <f t="shared" si="8"/>
        <v/>
      </c>
      <c r="AD53" s="68" t="str">
        <f t="shared" si="9"/>
        <v/>
      </c>
      <c r="AE53" s="72"/>
      <c r="AF53" s="71" t="str">
        <f t="shared" si="10"/>
        <v/>
      </c>
      <c r="AG53" s="68" t="str">
        <f t="shared" si="11"/>
        <v/>
      </c>
      <c r="AH53" s="71" t="str">
        <f t="shared" si="12"/>
        <v/>
      </c>
      <c r="AI53" s="68" t="str">
        <f t="shared" si="25"/>
        <v/>
      </c>
      <c r="AJ53" s="69" t="str">
        <f t="shared" si="22"/>
        <v/>
      </c>
      <c r="AK53" s="68" t="str">
        <f t="shared" si="26"/>
        <v/>
      </c>
      <c r="AL53" s="66">
        <f t="shared" si="23"/>
        <v>0</v>
      </c>
      <c r="AM53" s="73" t="str">
        <f t="shared" si="24"/>
        <v/>
      </c>
      <c r="AN53" s="68" t="str">
        <f t="shared" si="27"/>
        <v/>
      </c>
      <c r="AO53" s="78"/>
      <c r="AQ53" s="75"/>
      <c r="AR53" s="75"/>
      <c r="BG53" s="75"/>
      <c r="BH53" s="75"/>
    </row>
    <row r="54" spans="1:60" s="74" customFormat="1" ht="26.15" customHeight="1">
      <c r="A54" s="24">
        <f t="shared" si="13"/>
        <v>49</v>
      </c>
      <c r="B54" s="59"/>
      <c r="C54" s="59"/>
      <c r="D54" s="60"/>
      <c r="E54" s="61"/>
      <c r="F54" s="62">
        <f t="shared" si="14"/>
        <v>0</v>
      </c>
      <c r="G54" s="63">
        <f t="shared" si="0"/>
        <v>0</v>
      </c>
      <c r="H54" s="63"/>
      <c r="I54" s="63">
        <f t="shared" si="1"/>
        <v>0</v>
      </c>
      <c r="J54" s="63"/>
      <c r="K54" s="63">
        <f t="shared" si="2"/>
        <v>0</v>
      </c>
      <c r="L54" s="63"/>
      <c r="M54" s="63">
        <f t="shared" si="3"/>
        <v>0</v>
      </c>
      <c r="N54" s="63"/>
      <c r="O54" s="63">
        <f t="shared" si="4"/>
        <v>0</v>
      </c>
      <c r="P54" s="63"/>
      <c r="Q54" s="63">
        <f t="shared" si="5"/>
        <v>0</v>
      </c>
      <c r="R54" s="64">
        <f t="shared" si="29"/>
        <v>0</v>
      </c>
      <c r="S54" s="59">
        <f t="shared" si="29"/>
        <v>0</v>
      </c>
      <c r="T54" s="65" t="str">
        <f t="shared" si="7"/>
        <v/>
      </c>
      <c r="U54" s="66">
        <f t="shared" si="15"/>
        <v>0</v>
      </c>
      <c r="V54" s="67" t="str">
        <f t="shared" si="16"/>
        <v/>
      </c>
      <c r="W54" s="68" t="str">
        <f t="shared" si="17"/>
        <v/>
      </c>
      <c r="X54" s="69" t="str">
        <f t="shared" si="18"/>
        <v/>
      </c>
      <c r="Y54" s="68" t="str">
        <f t="shared" si="19"/>
        <v/>
      </c>
      <c r="Z54" s="69" t="str">
        <f t="shared" si="20"/>
        <v/>
      </c>
      <c r="AA54" s="68" t="str">
        <f t="shared" si="21"/>
        <v/>
      </c>
      <c r="AB54" s="70"/>
      <c r="AC54" s="71" t="str">
        <f t="shared" si="8"/>
        <v/>
      </c>
      <c r="AD54" s="68" t="str">
        <f t="shared" si="9"/>
        <v/>
      </c>
      <c r="AE54" s="72"/>
      <c r="AF54" s="71" t="str">
        <f t="shared" si="10"/>
        <v/>
      </c>
      <c r="AG54" s="68" t="str">
        <f t="shared" si="11"/>
        <v/>
      </c>
      <c r="AH54" s="71" t="str">
        <f t="shared" si="12"/>
        <v/>
      </c>
      <c r="AI54" s="68" t="str">
        <f t="shared" si="25"/>
        <v/>
      </c>
      <c r="AJ54" s="69" t="str">
        <f t="shared" si="22"/>
        <v/>
      </c>
      <c r="AK54" s="68" t="str">
        <f t="shared" si="26"/>
        <v/>
      </c>
      <c r="AL54" s="66">
        <f t="shared" si="23"/>
        <v>0</v>
      </c>
      <c r="AM54" s="73" t="str">
        <f t="shared" si="24"/>
        <v/>
      </c>
      <c r="AN54" s="68" t="str">
        <f t="shared" si="27"/>
        <v/>
      </c>
      <c r="AO54" s="78"/>
      <c r="AQ54" s="75"/>
      <c r="AR54" s="75"/>
      <c r="BG54" s="75"/>
      <c r="BH54" s="75"/>
    </row>
    <row r="55" spans="1:60" s="74" customFormat="1" ht="26.15" customHeight="1">
      <c r="A55" s="24">
        <f t="shared" si="13"/>
        <v>50</v>
      </c>
      <c r="B55" s="59"/>
      <c r="C55" s="59"/>
      <c r="D55" s="60"/>
      <c r="E55" s="61"/>
      <c r="F55" s="62">
        <f t="shared" si="14"/>
        <v>0</v>
      </c>
      <c r="G55" s="63">
        <f t="shared" si="0"/>
        <v>0</v>
      </c>
      <c r="H55" s="63"/>
      <c r="I55" s="63">
        <f t="shared" si="1"/>
        <v>0</v>
      </c>
      <c r="J55" s="63"/>
      <c r="K55" s="63">
        <f t="shared" si="2"/>
        <v>0</v>
      </c>
      <c r="L55" s="63"/>
      <c r="M55" s="63">
        <f t="shared" si="3"/>
        <v>0</v>
      </c>
      <c r="N55" s="63"/>
      <c r="O55" s="63">
        <f t="shared" si="4"/>
        <v>0</v>
      </c>
      <c r="P55" s="63"/>
      <c r="Q55" s="63">
        <f t="shared" si="5"/>
        <v>0</v>
      </c>
      <c r="R55" s="64">
        <f t="shared" si="29"/>
        <v>0</v>
      </c>
      <c r="S55" s="59">
        <f t="shared" si="29"/>
        <v>0</v>
      </c>
      <c r="T55" s="65" t="str">
        <f t="shared" si="7"/>
        <v/>
      </c>
      <c r="U55" s="66">
        <f t="shared" si="15"/>
        <v>0</v>
      </c>
      <c r="V55" s="67" t="str">
        <f t="shared" si="16"/>
        <v/>
      </c>
      <c r="W55" s="68" t="str">
        <f t="shared" si="17"/>
        <v/>
      </c>
      <c r="X55" s="69" t="str">
        <f t="shared" si="18"/>
        <v/>
      </c>
      <c r="Y55" s="68" t="str">
        <f t="shared" si="19"/>
        <v/>
      </c>
      <c r="Z55" s="69" t="str">
        <f t="shared" si="20"/>
        <v/>
      </c>
      <c r="AA55" s="68" t="str">
        <f t="shared" si="21"/>
        <v/>
      </c>
      <c r="AB55" s="70"/>
      <c r="AC55" s="71" t="str">
        <f t="shared" si="8"/>
        <v/>
      </c>
      <c r="AD55" s="68" t="str">
        <f t="shared" si="9"/>
        <v/>
      </c>
      <c r="AE55" s="72"/>
      <c r="AF55" s="71" t="str">
        <f t="shared" si="10"/>
        <v/>
      </c>
      <c r="AG55" s="68" t="str">
        <f t="shared" si="11"/>
        <v/>
      </c>
      <c r="AH55" s="71" t="str">
        <f t="shared" si="12"/>
        <v/>
      </c>
      <c r="AI55" s="68" t="str">
        <f t="shared" si="25"/>
        <v/>
      </c>
      <c r="AJ55" s="69" t="str">
        <f t="shared" si="22"/>
        <v/>
      </c>
      <c r="AK55" s="68" t="str">
        <f t="shared" si="26"/>
        <v/>
      </c>
      <c r="AL55" s="66">
        <f t="shared" si="23"/>
        <v>0</v>
      </c>
      <c r="AM55" s="73" t="str">
        <f t="shared" si="24"/>
        <v/>
      </c>
      <c r="AN55" s="68" t="str">
        <f t="shared" si="27"/>
        <v/>
      </c>
      <c r="AO55" s="78"/>
      <c r="AQ55" s="75"/>
      <c r="AR55" s="75"/>
      <c r="BG55" s="75"/>
      <c r="BH55" s="75"/>
    </row>
    <row r="56" spans="1:60" s="74" customFormat="1" ht="26.15" customHeight="1">
      <c r="A56" s="24">
        <f t="shared" si="13"/>
        <v>51</v>
      </c>
      <c r="B56" s="59"/>
      <c r="C56" s="59"/>
      <c r="D56" s="60"/>
      <c r="E56" s="61"/>
      <c r="F56" s="62">
        <f t="shared" si="14"/>
        <v>0</v>
      </c>
      <c r="G56" s="63">
        <f t="shared" si="0"/>
        <v>0</v>
      </c>
      <c r="H56" s="63"/>
      <c r="I56" s="63">
        <f t="shared" si="1"/>
        <v>0</v>
      </c>
      <c r="J56" s="63"/>
      <c r="K56" s="63">
        <f t="shared" si="2"/>
        <v>0</v>
      </c>
      <c r="L56" s="63"/>
      <c r="M56" s="63">
        <f t="shared" si="3"/>
        <v>0</v>
      </c>
      <c r="N56" s="63"/>
      <c r="O56" s="63">
        <f t="shared" si="4"/>
        <v>0</v>
      </c>
      <c r="P56" s="63"/>
      <c r="Q56" s="63">
        <f t="shared" si="5"/>
        <v>0</v>
      </c>
      <c r="R56" s="64">
        <f t="shared" si="29"/>
        <v>0</v>
      </c>
      <c r="S56" s="59">
        <f t="shared" si="29"/>
        <v>0</v>
      </c>
      <c r="T56" s="65" t="str">
        <f t="shared" si="7"/>
        <v/>
      </c>
      <c r="U56" s="66">
        <f t="shared" si="15"/>
        <v>0</v>
      </c>
      <c r="V56" s="67" t="str">
        <f t="shared" si="16"/>
        <v/>
      </c>
      <c r="W56" s="68" t="str">
        <f t="shared" si="17"/>
        <v/>
      </c>
      <c r="X56" s="69" t="str">
        <f t="shared" si="18"/>
        <v/>
      </c>
      <c r="Y56" s="68" t="str">
        <f t="shared" si="19"/>
        <v/>
      </c>
      <c r="Z56" s="69" t="str">
        <f t="shared" si="20"/>
        <v/>
      </c>
      <c r="AA56" s="68" t="str">
        <f t="shared" si="21"/>
        <v/>
      </c>
      <c r="AB56" s="70"/>
      <c r="AC56" s="71" t="str">
        <f t="shared" si="8"/>
        <v/>
      </c>
      <c r="AD56" s="68" t="str">
        <f t="shared" si="9"/>
        <v/>
      </c>
      <c r="AE56" s="72"/>
      <c r="AF56" s="71" t="str">
        <f t="shared" si="10"/>
        <v/>
      </c>
      <c r="AG56" s="68" t="str">
        <f t="shared" si="11"/>
        <v/>
      </c>
      <c r="AH56" s="71" t="str">
        <f t="shared" si="12"/>
        <v/>
      </c>
      <c r="AI56" s="68" t="str">
        <f t="shared" si="25"/>
        <v/>
      </c>
      <c r="AJ56" s="69" t="str">
        <f t="shared" si="22"/>
        <v/>
      </c>
      <c r="AK56" s="68" t="str">
        <f t="shared" si="26"/>
        <v/>
      </c>
      <c r="AL56" s="66">
        <f t="shared" si="23"/>
        <v>0</v>
      </c>
      <c r="AM56" s="73" t="str">
        <f t="shared" si="24"/>
        <v/>
      </c>
      <c r="AN56" s="68" t="str">
        <f t="shared" si="27"/>
        <v/>
      </c>
      <c r="AO56" s="78"/>
      <c r="AQ56" s="75"/>
      <c r="AR56" s="75"/>
      <c r="BG56" s="75"/>
      <c r="BH56" s="75"/>
    </row>
    <row r="57" spans="1:60" s="74" customFormat="1" ht="26.15" customHeight="1">
      <c r="A57" s="24">
        <f t="shared" si="13"/>
        <v>52</v>
      </c>
      <c r="B57" s="59"/>
      <c r="C57" s="59"/>
      <c r="D57" s="60"/>
      <c r="E57" s="61"/>
      <c r="F57" s="62">
        <f t="shared" si="14"/>
        <v>0</v>
      </c>
      <c r="G57" s="63">
        <f t="shared" si="0"/>
        <v>0</v>
      </c>
      <c r="H57" s="63"/>
      <c r="I57" s="63">
        <f t="shared" si="1"/>
        <v>0</v>
      </c>
      <c r="J57" s="63"/>
      <c r="K57" s="63">
        <f t="shared" si="2"/>
        <v>0</v>
      </c>
      <c r="L57" s="63"/>
      <c r="M57" s="63">
        <f t="shared" si="3"/>
        <v>0</v>
      </c>
      <c r="N57" s="63"/>
      <c r="O57" s="63">
        <f t="shared" si="4"/>
        <v>0</v>
      </c>
      <c r="P57" s="63"/>
      <c r="Q57" s="63">
        <f t="shared" si="5"/>
        <v>0</v>
      </c>
      <c r="R57" s="64">
        <f t="shared" si="29"/>
        <v>0</v>
      </c>
      <c r="S57" s="59">
        <f t="shared" si="29"/>
        <v>0</v>
      </c>
      <c r="T57" s="65" t="str">
        <f t="shared" si="7"/>
        <v/>
      </c>
      <c r="U57" s="66">
        <f t="shared" si="15"/>
        <v>0</v>
      </c>
      <c r="V57" s="67" t="str">
        <f t="shared" si="16"/>
        <v/>
      </c>
      <c r="W57" s="68" t="str">
        <f t="shared" si="17"/>
        <v/>
      </c>
      <c r="X57" s="69" t="str">
        <f t="shared" si="18"/>
        <v/>
      </c>
      <c r="Y57" s="68" t="str">
        <f t="shared" si="19"/>
        <v/>
      </c>
      <c r="Z57" s="69" t="str">
        <f t="shared" si="20"/>
        <v/>
      </c>
      <c r="AA57" s="68" t="str">
        <f t="shared" si="21"/>
        <v/>
      </c>
      <c r="AB57" s="70"/>
      <c r="AC57" s="71" t="str">
        <f t="shared" si="8"/>
        <v/>
      </c>
      <c r="AD57" s="68" t="str">
        <f t="shared" si="9"/>
        <v/>
      </c>
      <c r="AE57" s="72"/>
      <c r="AF57" s="71" t="str">
        <f t="shared" si="10"/>
        <v/>
      </c>
      <c r="AG57" s="68" t="str">
        <f t="shared" si="11"/>
        <v/>
      </c>
      <c r="AH57" s="71" t="str">
        <f t="shared" si="12"/>
        <v/>
      </c>
      <c r="AI57" s="68" t="str">
        <f t="shared" si="25"/>
        <v/>
      </c>
      <c r="AJ57" s="69" t="str">
        <f t="shared" si="22"/>
        <v/>
      </c>
      <c r="AK57" s="68" t="str">
        <f t="shared" si="26"/>
        <v/>
      </c>
      <c r="AL57" s="66">
        <f t="shared" si="23"/>
        <v>0</v>
      </c>
      <c r="AM57" s="73" t="str">
        <f t="shared" si="24"/>
        <v/>
      </c>
      <c r="AN57" s="68" t="str">
        <f t="shared" si="27"/>
        <v/>
      </c>
      <c r="AO57" s="78"/>
      <c r="AQ57" s="75"/>
      <c r="AR57" s="75"/>
      <c r="BG57" s="75"/>
      <c r="BH57" s="75"/>
    </row>
    <row r="58" spans="1:60" s="74" customFormat="1" ht="26.15" customHeight="1">
      <c r="A58" s="24">
        <f t="shared" si="13"/>
        <v>53</v>
      </c>
      <c r="B58" s="59"/>
      <c r="C58" s="59"/>
      <c r="D58" s="60"/>
      <c r="E58" s="61"/>
      <c r="F58" s="62">
        <f t="shared" si="14"/>
        <v>0</v>
      </c>
      <c r="G58" s="63">
        <f t="shared" si="0"/>
        <v>0</v>
      </c>
      <c r="H58" s="63"/>
      <c r="I58" s="63">
        <f t="shared" si="1"/>
        <v>0</v>
      </c>
      <c r="J58" s="63"/>
      <c r="K58" s="63">
        <f t="shared" si="2"/>
        <v>0</v>
      </c>
      <c r="L58" s="63"/>
      <c r="M58" s="63">
        <f t="shared" si="3"/>
        <v>0</v>
      </c>
      <c r="N58" s="63"/>
      <c r="O58" s="63">
        <f t="shared" si="4"/>
        <v>0</v>
      </c>
      <c r="P58" s="63"/>
      <c r="Q58" s="63">
        <f t="shared" si="5"/>
        <v>0</v>
      </c>
      <c r="R58" s="64">
        <f t="shared" si="29"/>
        <v>0</v>
      </c>
      <c r="S58" s="59">
        <f t="shared" si="29"/>
        <v>0</v>
      </c>
      <c r="T58" s="65" t="str">
        <f t="shared" si="7"/>
        <v/>
      </c>
      <c r="U58" s="66">
        <f t="shared" si="15"/>
        <v>0</v>
      </c>
      <c r="V58" s="67" t="str">
        <f t="shared" si="16"/>
        <v/>
      </c>
      <c r="W58" s="68" t="str">
        <f t="shared" si="17"/>
        <v/>
      </c>
      <c r="X58" s="69" t="str">
        <f t="shared" si="18"/>
        <v/>
      </c>
      <c r="Y58" s="68" t="str">
        <f t="shared" si="19"/>
        <v/>
      </c>
      <c r="Z58" s="69" t="str">
        <f t="shared" si="20"/>
        <v/>
      </c>
      <c r="AA58" s="68" t="str">
        <f t="shared" si="21"/>
        <v/>
      </c>
      <c r="AB58" s="70"/>
      <c r="AC58" s="71" t="str">
        <f t="shared" si="8"/>
        <v/>
      </c>
      <c r="AD58" s="68" t="str">
        <f t="shared" si="9"/>
        <v/>
      </c>
      <c r="AE58" s="72"/>
      <c r="AF58" s="71" t="str">
        <f t="shared" si="10"/>
        <v/>
      </c>
      <c r="AG58" s="68" t="str">
        <f t="shared" si="11"/>
        <v/>
      </c>
      <c r="AH58" s="71" t="str">
        <f t="shared" si="12"/>
        <v/>
      </c>
      <c r="AI58" s="68" t="str">
        <f t="shared" si="25"/>
        <v/>
      </c>
      <c r="AJ58" s="69" t="str">
        <f t="shared" si="22"/>
        <v/>
      </c>
      <c r="AK58" s="68" t="str">
        <f t="shared" si="26"/>
        <v/>
      </c>
      <c r="AL58" s="66">
        <f t="shared" si="23"/>
        <v>0</v>
      </c>
      <c r="AM58" s="73" t="str">
        <f t="shared" si="24"/>
        <v/>
      </c>
      <c r="AN58" s="68" t="str">
        <f t="shared" si="27"/>
        <v/>
      </c>
      <c r="AO58" s="78"/>
      <c r="AQ58" s="75"/>
      <c r="AR58" s="75"/>
      <c r="BG58" s="75"/>
      <c r="BH58" s="75"/>
    </row>
    <row r="59" spans="1:60" s="74" customFormat="1" ht="26.15" customHeight="1">
      <c r="A59" s="24">
        <f t="shared" si="13"/>
        <v>54</v>
      </c>
      <c r="B59" s="59"/>
      <c r="C59" s="59"/>
      <c r="D59" s="60"/>
      <c r="E59" s="61"/>
      <c r="F59" s="62">
        <f t="shared" si="14"/>
        <v>0</v>
      </c>
      <c r="G59" s="63">
        <f t="shared" si="0"/>
        <v>0</v>
      </c>
      <c r="H59" s="63"/>
      <c r="I59" s="63">
        <f t="shared" si="1"/>
        <v>0</v>
      </c>
      <c r="J59" s="63"/>
      <c r="K59" s="63">
        <f t="shared" si="2"/>
        <v>0</v>
      </c>
      <c r="L59" s="63"/>
      <c r="M59" s="63">
        <f t="shared" si="3"/>
        <v>0</v>
      </c>
      <c r="N59" s="63"/>
      <c r="O59" s="63">
        <f t="shared" si="4"/>
        <v>0</v>
      </c>
      <c r="P59" s="63"/>
      <c r="Q59" s="63">
        <f t="shared" si="5"/>
        <v>0</v>
      </c>
      <c r="R59" s="64">
        <f t="shared" si="29"/>
        <v>0</v>
      </c>
      <c r="S59" s="59">
        <f t="shared" si="29"/>
        <v>0</v>
      </c>
      <c r="T59" s="65" t="str">
        <f t="shared" si="7"/>
        <v/>
      </c>
      <c r="U59" s="66">
        <f t="shared" si="15"/>
        <v>0</v>
      </c>
      <c r="V59" s="67" t="str">
        <f t="shared" si="16"/>
        <v/>
      </c>
      <c r="W59" s="68" t="str">
        <f t="shared" si="17"/>
        <v/>
      </c>
      <c r="X59" s="69" t="str">
        <f t="shared" si="18"/>
        <v/>
      </c>
      <c r="Y59" s="68" t="str">
        <f t="shared" si="19"/>
        <v/>
      </c>
      <c r="Z59" s="69" t="str">
        <f t="shared" si="20"/>
        <v/>
      </c>
      <c r="AA59" s="68" t="str">
        <f t="shared" si="21"/>
        <v/>
      </c>
      <c r="AB59" s="70"/>
      <c r="AC59" s="71" t="str">
        <f t="shared" si="8"/>
        <v/>
      </c>
      <c r="AD59" s="68" t="str">
        <f t="shared" si="9"/>
        <v/>
      </c>
      <c r="AE59" s="72"/>
      <c r="AF59" s="71" t="str">
        <f t="shared" si="10"/>
        <v/>
      </c>
      <c r="AG59" s="68" t="str">
        <f t="shared" si="11"/>
        <v/>
      </c>
      <c r="AH59" s="71" t="str">
        <f t="shared" si="12"/>
        <v/>
      </c>
      <c r="AI59" s="68" t="str">
        <f t="shared" si="25"/>
        <v/>
      </c>
      <c r="AJ59" s="69" t="str">
        <f t="shared" si="22"/>
        <v/>
      </c>
      <c r="AK59" s="68" t="str">
        <f t="shared" si="26"/>
        <v/>
      </c>
      <c r="AL59" s="66">
        <f t="shared" si="23"/>
        <v>0</v>
      </c>
      <c r="AM59" s="73" t="str">
        <f t="shared" si="24"/>
        <v/>
      </c>
      <c r="AN59" s="68" t="str">
        <f t="shared" si="27"/>
        <v/>
      </c>
      <c r="AO59" s="78"/>
      <c r="AQ59" s="75"/>
      <c r="AR59" s="75"/>
      <c r="BG59" s="75"/>
      <c r="BH59" s="75"/>
    </row>
    <row r="60" spans="1:60" s="74" customFormat="1" ht="26.15" customHeight="1">
      <c r="A60" s="24">
        <f t="shared" si="13"/>
        <v>55</v>
      </c>
      <c r="B60" s="59"/>
      <c r="C60" s="59"/>
      <c r="D60" s="60"/>
      <c r="E60" s="61"/>
      <c r="F60" s="62">
        <f t="shared" si="14"/>
        <v>0</v>
      </c>
      <c r="G60" s="63">
        <f t="shared" si="0"/>
        <v>0</v>
      </c>
      <c r="H60" s="63"/>
      <c r="I60" s="63">
        <f t="shared" si="1"/>
        <v>0</v>
      </c>
      <c r="J60" s="63"/>
      <c r="K60" s="63">
        <f t="shared" si="2"/>
        <v>0</v>
      </c>
      <c r="L60" s="63"/>
      <c r="M60" s="63">
        <f t="shared" si="3"/>
        <v>0</v>
      </c>
      <c r="N60" s="63"/>
      <c r="O60" s="63">
        <f t="shared" si="4"/>
        <v>0</v>
      </c>
      <c r="P60" s="63"/>
      <c r="Q60" s="63">
        <f t="shared" si="5"/>
        <v>0</v>
      </c>
      <c r="R60" s="64">
        <f t="shared" si="29"/>
        <v>0</v>
      </c>
      <c r="S60" s="59">
        <f t="shared" si="29"/>
        <v>0</v>
      </c>
      <c r="T60" s="65" t="str">
        <f t="shared" si="7"/>
        <v/>
      </c>
      <c r="U60" s="66">
        <f t="shared" si="15"/>
        <v>0</v>
      </c>
      <c r="V60" s="67" t="str">
        <f t="shared" si="16"/>
        <v/>
      </c>
      <c r="W60" s="68" t="str">
        <f t="shared" si="17"/>
        <v/>
      </c>
      <c r="X60" s="69" t="str">
        <f t="shared" si="18"/>
        <v/>
      </c>
      <c r="Y60" s="68" t="str">
        <f t="shared" si="19"/>
        <v/>
      </c>
      <c r="Z60" s="69" t="str">
        <f t="shared" si="20"/>
        <v/>
      </c>
      <c r="AA60" s="68" t="str">
        <f t="shared" si="21"/>
        <v/>
      </c>
      <c r="AB60" s="70"/>
      <c r="AC60" s="71" t="str">
        <f t="shared" si="8"/>
        <v/>
      </c>
      <c r="AD60" s="68" t="str">
        <f t="shared" si="9"/>
        <v/>
      </c>
      <c r="AE60" s="72"/>
      <c r="AF60" s="71" t="str">
        <f t="shared" si="10"/>
        <v/>
      </c>
      <c r="AG60" s="68" t="str">
        <f t="shared" si="11"/>
        <v/>
      </c>
      <c r="AH60" s="71" t="str">
        <f t="shared" si="12"/>
        <v/>
      </c>
      <c r="AI60" s="68" t="str">
        <f t="shared" si="25"/>
        <v/>
      </c>
      <c r="AJ60" s="69" t="str">
        <f t="shared" si="22"/>
        <v/>
      </c>
      <c r="AK60" s="68" t="str">
        <f t="shared" si="26"/>
        <v/>
      </c>
      <c r="AL60" s="66">
        <f t="shared" si="23"/>
        <v>0</v>
      </c>
      <c r="AM60" s="73" t="str">
        <f t="shared" si="24"/>
        <v/>
      </c>
      <c r="AN60" s="68" t="str">
        <f t="shared" si="27"/>
        <v/>
      </c>
      <c r="AO60" s="78"/>
      <c r="AQ60" s="75"/>
      <c r="AR60" s="75"/>
      <c r="BG60" s="75"/>
      <c r="BH60" s="75"/>
    </row>
    <row r="61" spans="1:60" s="74" customFormat="1" ht="26.15" customHeight="1">
      <c r="A61" s="24">
        <f t="shared" si="13"/>
        <v>56</v>
      </c>
      <c r="B61" s="59"/>
      <c r="C61" s="59"/>
      <c r="D61" s="60"/>
      <c r="E61" s="61"/>
      <c r="F61" s="62">
        <f t="shared" si="14"/>
        <v>0</v>
      </c>
      <c r="G61" s="63">
        <f t="shared" si="0"/>
        <v>0</v>
      </c>
      <c r="H61" s="63"/>
      <c r="I61" s="63">
        <f t="shared" si="1"/>
        <v>0</v>
      </c>
      <c r="J61" s="63"/>
      <c r="K61" s="63">
        <f t="shared" si="2"/>
        <v>0</v>
      </c>
      <c r="L61" s="63"/>
      <c r="M61" s="63">
        <f t="shared" si="3"/>
        <v>0</v>
      </c>
      <c r="N61" s="63"/>
      <c r="O61" s="63">
        <f t="shared" si="4"/>
        <v>0</v>
      </c>
      <c r="P61" s="63"/>
      <c r="Q61" s="63">
        <f t="shared" si="5"/>
        <v>0</v>
      </c>
      <c r="R61" s="64">
        <f t="shared" si="29"/>
        <v>0</v>
      </c>
      <c r="S61" s="59">
        <f t="shared" si="29"/>
        <v>0</v>
      </c>
      <c r="T61" s="65" t="str">
        <f t="shared" si="7"/>
        <v/>
      </c>
      <c r="U61" s="66">
        <f t="shared" si="15"/>
        <v>0</v>
      </c>
      <c r="V61" s="67" t="str">
        <f t="shared" si="16"/>
        <v/>
      </c>
      <c r="W61" s="68" t="str">
        <f t="shared" si="17"/>
        <v/>
      </c>
      <c r="X61" s="69" t="str">
        <f t="shared" si="18"/>
        <v/>
      </c>
      <c r="Y61" s="68" t="str">
        <f t="shared" si="19"/>
        <v/>
      </c>
      <c r="Z61" s="69" t="str">
        <f t="shared" si="20"/>
        <v/>
      </c>
      <c r="AA61" s="68" t="str">
        <f t="shared" si="21"/>
        <v/>
      </c>
      <c r="AB61" s="70"/>
      <c r="AC61" s="71" t="str">
        <f t="shared" si="8"/>
        <v/>
      </c>
      <c r="AD61" s="68" t="str">
        <f t="shared" si="9"/>
        <v/>
      </c>
      <c r="AE61" s="72"/>
      <c r="AF61" s="71" t="str">
        <f t="shared" si="10"/>
        <v/>
      </c>
      <c r="AG61" s="68" t="str">
        <f t="shared" si="11"/>
        <v/>
      </c>
      <c r="AH61" s="71" t="str">
        <f t="shared" si="12"/>
        <v/>
      </c>
      <c r="AI61" s="68" t="str">
        <f t="shared" si="25"/>
        <v/>
      </c>
      <c r="AJ61" s="69" t="str">
        <f t="shared" si="22"/>
        <v/>
      </c>
      <c r="AK61" s="68" t="str">
        <f t="shared" si="26"/>
        <v/>
      </c>
      <c r="AL61" s="66">
        <f t="shared" si="23"/>
        <v>0</v>
      </c>
      <c r="AM61" s="73" t="str">
        <f t="shared" si="24"/>
        <v/>
      </c>
      <c r="AN61" s="68" t="str">
        <f t="shared" si="27"/>
        <v/>
      </c>
      <c r="AO61" s="78"/>
      <c r="AQ61" s="75"/>
      <c r="AR61" s="75"/>
      <c r="BG61" s="75"/>
      <c r="BH61" s="75"/>
    </row>
    <row r="62" spans="1:60" s="74" customFormat="1" ht="26.15" customHeight="1">
      <c r="A62" s="24">
        <f t="shared" si="13"/>
        <v>57</v>
      </c>
      <c r="B62" s="59"/>
      <c r="C62" s="59"/>
      <c r="D62" s="60"/>
      <c r="E62" s="61"/>
      <c r="F62" s="62">
        <f t="shared" si="14"/>
        <v>0</v>
      </c>
      <c r="G62" s="63">
        <f t="shared" si="0"/>
        <v>0</v>
      </c>
      <c r="H62" s="63"/>
      <c r="I62" s="63">
        <f t="shared" si="1"/>
        <v>0</v>
      </c>
      <c r="J62" s="63"/>
      <c r="K62" s="63">
        <f t="shared" si="2"/>
        <v>0</v>
      </c>
      <c r="L62" s="63"/>
      <c r="M62" s="63">
        <f t="shared" si="3"/>
        <v>0</v>
      </c>
      <c r="N62" s="63"/>
      <c r="O62" s="63">
        <f t="shared" si="4"/>
        <v>0</v>
      </c>
      <c r="P62" s="63"/>
      <c r="Q62" s="63">
        <f t="shared" si="5"/>
        <v>0</v>
      </c>
      <c r="R62" s="64">
        <f t="shared" si="29"/>
        <v>0</v>
      </c>
      <c r="S62" s="59">
        <f t="shared" si="29"/>
        <v>0</v>
      </c>
      <c r="T62" s="65" t="str">
        <f t="shared" si="7"/>
        <v/>
      </c>
      <c r="U62" s="66">
        <f t="shared" si="15"/>
        <v>0</v>
      </c>
      <c r="V62" s="67" t="str">
        <f t="shared" si="16"/>
        <v/>
      </c>
      <c r="W62" s="68" t="str">
        <f t="shared" si="17"/>
        <v/>
      </c>
      <c r="X62" s="69" t="str">
        <f t="shared" si="18"/>
        <v/>
      </c>
      <c r="Y62" s="68" t="str">
        <f t="shared" si="19"/>
        <v/>
      </c>
      <c r="Z62" s="69" t="str">
        <f t="shared" si="20"/>
        <v/>
      </c>
      <c r="AA62" s="68" t="str">
        <f t="shared" si="21"/>
        <v/>
      </c>
      <c r="AB62" s="70"/>
      <c r="AC62" s="71" t="str">
        <f t="shared" si="8"/>
        <v/>
      </c>
      <c r="AD62" s="68" t="str">
        <f t="shared" si="9"/>
        <v/>
      </c>
      <c r="AE62" s="72"/>
      <c r="AF62" s="71" t="str">
        <f t="shared" si="10"/>
        <v/>
      </c>
      <c r="AG62" s="68" t="str">
        <f t="shared" si="11"/>
        <v/>
      </c>
      <c r="AH62" s="71" t="str">
        <f t="shared" si="12"/>
        <v/>
      </c>
      <c r="AI62" s="68" t="str">
        <f t="shared" si="25"/>
        <v/>
      </c>
      <c r="AJ62" s="69" t="str">
        <f t="shared" si="22"/>
        <v/>
      </c>
      <c r="AK62" s="68" t="str">
        <f t="shared" si="26"/>
        <v/>
      </c>
      <c r="AL62" s="66">
        <f t="shared" si="23"/>
        <v>0</v>
      </c>
      <c r="AM62" s="73" t="str">
        <f t="shared" si="24"/>
        <v/>
      </c>
      <c r="AN62" s="68" t="str">
        <f t="shared" si="27"/>
        <v/>
      </c>
      <c r="AO62" s="78"/>
      <c r="AQ62" s="75"/>
      <c r="AR62" s="75"/>
      <c r="BG62" s="75"/>
      <c r="BH62" s="75"/>
    </row>
    <row r="63" spans="1:60" s="74" customFormat="1" ht="26.15" customHeight="1">
      <c r="A63" s="24">
        <f t="shared" si="13"/>
        <v>58</v>
      </c>
      <c r="B63" s="59"/>
      <c r="C63" s="59"/>
      <c r="D63" s="60"/>
      <c r="E63" s="61"/>
      <c r="F63" s="62">
        <f t="shared" si="14"/>
        <v>0</v>
      </c>
      <c r="G63" s="63">
        <f t="shared" si="0"/>
        <v>0</v>
      </c>
      <c r="H63" s="63"/>
      <c r="I63" s="63">
        <f t="shared" si="1"/>
        <v>0</v>
      </c>
      <c r="J63" s="63"/>
      <c r="K63" s="63">
        <f t="shared" si="2"/>
        <v>0</v>
      </c>
      <c r="L63" s="63"/>
      <c r="M63" s="63">
        <f t="shared" si="3"/>
        <v>0</v>
      </c>
      <c r="N63" s="63"/>
      <c r="O63" s="63">
        <f t="shared" si="4"/>
        <v>0</v>
      </c>
      <c r="P63" s="63"/>
      <c r="Q63" s="63">
        <f t="shared" si="5"/>
        <v>0</v>
      </c>
      <c r="R63" s="64">
        <f t="shared" si="29"/>
        <v>0</v>
      </c>
      <c r="S63" s="59">
        <f t="shared" si="29"/>
        <v>0</v>
      </c>
      <c r="T63" s="65" t="str">
        <f t="shared" si="7"/>
        <v/>
      </c>
      <c r="U63" s="66">
        <f t="shared" si="15"/>
        <v>0</v>
      </c>
      <c r="V63" s="67" t="str">
        <f t="shared" si="16"/>
        <v/>
      </c>
      <c r="W63" s="68" t="str">
        <f t="shared" si="17"/>
        <v/>
      </c>
      <c r="X63" s="69" t="str">
        <f t="shared" si="18"/>
        <v/>
      </c>
      <c r="Y63" s="68" t="str">
        <f t="shared" si="19"/>
        <v/>
      </c>
      <c r="Z63" s="69" t="str">
        <f t="shared" si="20"/>
        <v/>
      </c>
      <c r="AA63" s="68" t="str">
        <f t="shared" si="21"/>
        <v/>
      </c>
      <c r="AB63" s="70"/>
      <c r="AC63" s="71" t="str">
        <f t="shared" si="8"/>
        <v/>
      </c>
      <c r="AD63" s="68" t="str">
        <f t="shared" si="9"/>
        <v/>
      </c>
      <c r="AE63" s="72"/>
      <c r="AF63" s="71" t="str">
        <f t="shared" si="10"/>
        <v/>
      </c>
      <c r="AG63" s="68" t="str">
        <f t="shared" si="11"/>
        <v/>
      </c>
      <c r="AH63" s="71" t="str">
        <f t="shared" si="12"/>
        <v/>
      </c>
      <c r="AI63" s="68" t="str">
        <f t="shared" si="25"/>
        <v/>
      </c>
      <c r="AJ63" s="69" t="str">
        <f t="shared" si="22"/>
        <v/>
      </c>
      <c r="AK63" s="68" t="str">
        <f t="shared" si="26"/>
        <v/>
      </c>
      <c r="AL63" s="66">
        <f t="shared" si="23"/>
        <v>0</v>
      </c>
      <c r="AM63" s="73" t="str">
        <f t="shared" si="24"/>
        <v/>
      </c>
      <c r="AN63" s="68" t="str">
        <f t="shared" si="27"/>
        <v/>
      </c>
      <c r="AO63" s="78"/>
      <c r="AQ63" s="75"/>
      <c r="AR63" s="75"/>
      <c r="BG63" s="75"/>
      <c r="BH63" s="75"/>
    </row>
    <row r="64" spans="1:60" s="74" customFormat="1" ht="26.15" customHeight="1">
      <c r="A64" s="24">
        <f t="shared" si="13"/>
        <v>59</v>
      </c>
      <c r="B64" s="59"/>
      <c r="C64" s="59"/>
      <c r="D64" s="60"/>
      <c r="E64" s="61"/>
      <c r="F64" s="62">
        <f t="shared" si="14"/>
        <v>0</v>
      </c>
      <c r="G64" s="63">
        <f t="shared" si="0"/>
        <v>0</v>
      </c>
      <c r="H64" s="63"/>
      <c r="I64" s="63">
        <f t="shared" si="1"/>
        <v>0</v>
      </c>
      <c r="J64" s="63"/>
      <c r="K64" s="63">
        <f t="shared" si="2"/>
        <v>0</v>
      </c>
      <c r="L64" s="63"/>
      <c r="M64" s="63">
        <f t="shared" si="3"/>
        <v>0</v>
      </c>
      <c r="N64" s="63"/>
      <c r="O64" s="63">
        <f t="shared" si="4"/>
        <v>0</v>
      </c>
      <c r="P64" s="63"/>
      <c r="Q64" s="63">
        <f t="shared" si="5"/>
        <v>0</v>
      </c>
      <c r="R64" s="64">
        <f t="shared" si="29"/>
        <v>0</v>
      </c>
      <c r="S64" s="59">
        <f t="shared" si="29"/>
        <v>0</v>
      </c>
      <c r="T64" s="65" t="str">
        <f t="shared" si="7"/>
        <v/>
      </c>
      <c r="U64" s="66">
        <f t="shared" si="15"/>
        <v>0</v>
      </c>
      <c r="V64" s="67" t="str">
        <f t="shared" si="16"/>
        <v/>
      </c>
      <c r="W64" s="68" t="str">
        <f t="shared" si="17"/>
        <v/>
      </c>
      <c r="X64" s="69" t="str">
        <f t="shared" si="18"/>
        <v/>
      </c>
      <c r="Y64" s="68" t="str">
        <f t="shared" si="19"/>
        <v/>
      </c>
      <c r="Z64" s="69" t="str">
        <f t="shared" si="20"/>
        <v/>
      </c>
      <c r="AA64" s="68" t="str">
        <f t="shared" si="21"/>
        <v/>
      </c>
      <c r="AB64" s="70"/>
      <c r="AC64" s="71" t="str">
        <f t="shared" si="8"/>
        <v/>
      </c>
      <c r="AD64" s="68" t="str">
        <f t="shared" si="9"/>
        <v/>
      </c>
      <c r="AE64" s="72"/>
      <c r="AF64" s="71" t="str">
        <f t="shared" si="10"/>
        <v/>
      </c>
      <c r="AG64" s="68" t="str">
        <f t="shared" si="11"/>
        <v/>
      </c>
      <c r="AH64" s="71" t="str">
        <f t="shared" si="12"/>
        <v/>
      </c>
      <c r="AI64" s="68" t="str">
        <f t="shared" si="25"/>
        <v/>
      </c>
      <c r="AJ64" s="69" t="str">
        <f t="shared" si="22"/>
        <v/>
      </c>
      <c r="AK64" s="68" t="str">
        <f t="shared" si="26"/>
        <v/>
      </c>
      <c r="AL64" s="66">
        <f t="shared" si="23"/>
        <v>0</v>
      </c>
      <c r="AM64" s="73" t="str">
        <f t="shared" si="24"/>
        <v/>
      </c>
      <c r="AN64" s="68" t="str">
        <f t="shared" si="27"/>
        <v/>
      </c>
      <c r="AO64" s="78"/>
      <c r="AQ64" s="75"/>
      <c r="AR64" s="75"/>
      <c r="BG64" s="75"/>
      <c r="BH64" s="75"/>
    </row>
    <row r="65" spans="1:60" s="74" customFormat="1" ht="26.15" customHeight="1">
      <c r="A65" s="24">
        <f t="shared" si="13"/>
        <v>60</v>
      </c>
      <c r="B65" s="59"/>
      <c r="C65" s="59"/>
      <c r="D65" s="60"/>
      <c r="E65" s="61"/>
      <c r="F65" s="62">
        <f t="shared" si="14"/>
        <v>0</v>
      </c>
      <c r="G65" s="63">
        <f t="shared" si="0"/>
        <v>0</v>
      </c>
      <c r="H65" s="63"/>
      <c r="I65" s="63">
        <f t="shared" si="1"/>
        <v>0</v>
      </c>
      <c r="J65" s="63"/>
      <c r="K65" s="63">
        <f t="shared" si="2"/>
        <v>0</v>
      </c>
      <c r="L65" s="63"/>
      <c r="M65" s="63">
        <f t="shared" si="3"/>
        <v>0</v>
      </c>
      <c r="N65" s="63"/>
      <c r="O65" s="63">
        <f t="shared" si="4"/>
        <v>0</v>
      </c>
      <c r="P65" s="63"/>
      <c r="Q65" s="63">
        <f t="shared" si="5"/>
        <v>0</v>
      </c>
      <c r="R65" s="64">
        <f t="shared" si="29"/>
        <v>0</v>
      </c>
      <c r="S65" s="59">
        <f t="shared" si="29"/>
        <v>0</v>
      </c>
      <c r="T65" s="65" t="str">
        <f t="shared" si="7"/>
        <v/>
      </c>
      <c r="U65" s="66">
        <f t="shared" si="15"/>
        <v>0</v>
      </c>
      <c r="V65" s="67" t="str">
        <f t="shared" si="16"/>
        <v/>
      </c>
      <c r="W65" s="68" t="str">
        <f t="shared" si="17"/>
        <v/>
      </c>
      <c r="X65" s="69" t="str">
        <f t="shared" si="18"/>
        <v/>
      </c>
      <c r="Y65" s="68" t="str">
        <f t="shared" si="19"/>
        <v/>
      </c>
      <c r="Z65" s="69" t="str">
        <f t="shared" si="20"/>
        <v/>
      </c>
      <c r="AA65" s="68" t="str">
        <f t="shared" si="21"/>
        <v/>
      </c>
      <c r="AB65" s="70"/>
      <c r="AC65" s="71" t="str">
        <f t="shared" si="8"/>
        <v/>
      </c>
      <c r="AD65" s="68" t="str">
        <f t="shared" si="9"/>
        <v/>
      </c>
      <c r="AE65" s="72"/>
      <c r="AF65" s="71" t="str">
        <f t="shared" si="10"/>
        <v/>
      </c>
      <c r="AG65" s="68" t="str">
        <f t="shared" si="11"/>
        <v/>
      </c>
      <c r="AH65" s="71" t="str">
        <f t="shared" si="12"/>
        <v/>
      </c>
      <c r="AI65" s="68" t="str">
        <f t="shared" si="25"/>
        <v/>
      </c>
      <c r="AJ65" s="69" t="str">
        <f t="shared" si="22"/>
        <v/>
      </c>
      <c r="AK65" s="68" t="str">
        <f t="shared" si="26"/>
        <v/>
      </c>
      <c r="AL65" s="66">
        <f t="shared" si="23"/>
        <v>0</v>
      </c>
      <c r="AM65" s="73" t="str">
        <f t="shared" si="24"/>
        <v/>
      </c>
      <c r="AN65" s="68" t="str">
        <f t="shared" si="27"/>
        <v/>
      </c>
      <c r="AO65" s="78"/>
      <c r="AQ65" s="75"/>
      <c r="AR65" s="75"/>
      <c r="BG65" s="75"/>
      <c r="BH65" s="75"/>
    </row>
    <row r="66" spans="1:60" s="74" customFormat="1" ht="26.15" customHeight="1">
      <c r="A66" s="24">
        <f t="shared" si="13"/>
        <v>61</v>
      </c>
      <c r="B66" s="59"/>
      <c r="C66" s="59"/>
      <c r="D66" s="60"/>
      <c r="E66" s="61"/>
      <c r="F66" s="62">
        <f t="shared" si="14"/>
        <v>0</v>
      </c>
      <c r="G66" s="63">
        <f t="shared" si="0"/>
        <v>0</v>
      </c>
      <c r="H66" s="63"/>
      <c r="I66" s="63">
        <f t="shared" si="1"/>
        <v>0</v>
      </c>
      <c r="J66" s="63"/>
      <c r="K66" s="63">
        <f t="shared" si="2"/>
        <v>0</v>
      </c>
      <c r="L66" s="63"/>
      <c r="M66" s="63">
        <f t="shared" si="3"/>
        <v>0</v>
      </c>
      <c r="N66" s="63"/>
      <c r="O66" s="63">
        <f t="shared" si="4"/>
        <v>0</v>
      </c>
      <c r="P66" s="63"/>
      <c r="Q66" s="63">
        <f t="shared" si="5"/>
        <v>0</v>
      </c>
      <c r="R66" s="64">
        <f t="shared" si="29"/>
        <v>0</v>
      </c>
      <c r="S66" s="59">
        <f t="shared" si="29"/>
        <v>0</v>
      </c>
      <c r="T66" s="65" t="str">
        <f t="shared" si="7"/>
        <v/>
      </c>
      <c r="U66" s="66">
        <f t="shared" si="15"/>
        <v>0</v>
      </c>
      <c r="V66" s="67" t="str">
        <f t="shared" si="16"/>
        <v/>
      </c>
      <c r="W66" s="68" t="str">
        <f t="shared" si="17"/>
        <v/>
      </c>
      <c r="X66" s="69" t="str">
        <f t="shared" si="18"/>
        <v/>
      </c>
      <c r="Y66" s="68" t="str">
        <f t="shared" si="19"/>
        <v/>
      </c>
      <c r="Z66" s="69" t="str">
        <f t="shared" si="20"/>
        <v/>
      </c>
      <c r="AA66" s="68" t="str">
        <f t="shared" si="21"/>
        <v/>
      </c>
      <c r="AB66" s="70"/>
      <c r="AC66" s="71" t="str">
        <f t="shared" si="8"/>
        <v/>
      </c>
      <c r="AD66" s="68" t="str">
        <f t="shared" si="9"/>
        <v/>
      </c>
      <c r="AE66" s="72"/>
      <c r="AF66" s="71" t="str">
        <f t="shared" si="10"/>
        <v/>
      </c>
      <c r="AG66" s="68" t="str">
        <f t="shared" si="11"/>
        <v/>
      </c>
      <c r="AH66" s="71" t="str">
        <f t="shared" si="12"/>
        <v/>
      </c>
      <c r="AI66" s="68" t="str">
        <f t="shared" si="25"/>
        <v/>
      </c>
      <c r="AJ66" s="69" t="str">
        <f t="shared" si="22"/>
        <v/>
      </c>
      <c r="AK66" s="68" t="str">
        <f t="shared" si="26"/>
        <v/>
      </c>
      <c r="AL66" s="66">
        <f t="shared" si="23"/>
        <v>0</v>
      </c>
      <c r="AM66" s="73" t="str">
        <f t="shared" si="24"/>
        <v/>
      </c>
      <c r="AN66" s="68" t="str">
        <f t="shared" si="27"/>
        <v/>
      </c>
      <c r="AO66" s="78"/>
      <c r="AQ66" s="75"/>
      <c r="AR66" s="75"/>
      <c r="BG66" s="75"/>
      <c r="BH66" s="75"/>
    </row>
    <row r="67" spans="1:60" s="74" customFormat="1" ht="26.15" customHeight="1">
      <c r="A67" s="24" t="str">
        <f t="shared" si="13"/>
        <v>ページ区切り</v>
      </c>
      <c r="B67" s="59"/>
      <c r="C67" s="59"/>
      <c r="D67" s="60"/>
      <c r="E67" s="61"/>
      <c r="F67" s="62">
        <f t="shared" si="14"/>
        <v>0</v>
      </c>
      <c r="G67" s="63">
        <f t="shared" si="0"/>
        <v>0</v>
      </c>
      <c r="H67" s="63"/>
      <c r="I67" s="63">
        <f t="shared" si="1"/>
        <v>0</v>
      </c>
      <c r="J67" s="63"/>
      <c r="K67" s="63">
        <f t="shared" si="2"/>
        <v>0</v>
      </c>
      <c r="L67" s="63"/>
      <c r="M67" s="63">
        <f t="shared" si="3"/>
        <v>0</v>
      </c>
      <c r="N67" s="63"/>
      <c r="O67" s="63">
        <f t="shared" si="4"/>
        <v>0</v>
      </c>
      <c r="P67" s="63"/>
      <c r="Q67" s="63">
        <f t="shared" si="5"/>
        <v>0</v>
      </c>
      <c r="R67" s="64">
        <f t="shared" si="29"/>
        <v>0</v>
      </c>
      <c r="S67" s="59">
        <f t="shared" si="29"/>
        <v>0</v>
      </c>
      <c r="T67" s="65" t="str">
        <f t="shared" si="7"/>
        <v/>
      </c>
      <c r="U67" s="66">
        <f t="shared" si="15"/>
        <v>0</v>
      </c>
      <c r="V67" s="67" t="str">
        <f t="shared" si="16"/>
        <v/>
      </c>
      <c r="W67" s="68" t="str">
        <f t="shared" si="17"/>
        <v/>
      </c>
      <c r="X67" s="69" t="str">
        <f t="shared" si="18"/>
        <v/>
      </c>
      <c r="Y67" s="68" t="str">
        <f t="shared" si="19"/>
        <v/>
      </c>
      <c r="Z67" s="69" t="str">
        <f t="shared" si="20"/>
        <v/>
      </c>
      <c r="AA67" s="68" t="str">
        <f t="shared" si="21"/>
        <v/>
      </c>
      <c r="AB67" s="70"/>
      <c r="AC67" s="71" t="str">
        <f t="shared" si="8"/>
        <v/>
      </c>
      <c r="AD67" s="68" t="str">
        <f t="shared" si="9"/>
        <v/>
      </c>
      <c r="AE67" s="72"/>
      <c r="AF67" s="71" t="str">
        <f t="shared" si="10"/>
        <v/>
      </c>
      <c r="AG67" s="68" t="str">
        <f t="shared" si="11"/>
        <v/>
      </c>
      <c r="AH67" s="71" t="str">
        <f t="shared" si="12"/>
        <v/>
      </c>
      <c r="AI67" s="68" t="str">
        <f t="shared" si="25"/>
        <v/>
      </c>
      <c r="AJ67" s="69" t="str">
        <f t="shared" si="22"/>
        <v/>
      </c>
      <c r="AK67" s="68" t="str">
        <f t="shared" si="26"/>
        <v/>
      </c>
      <c r="AL67" s="66">
        <f t="shared" si="23"/>
        <v>0</v>
      </c>
      <c r="AM67" s="73" t="str">
        <f t="shared" si="24"/>
        <v/>
      </c>
      <c r="AN67" s="68" t="str">
        <f t="shared" si="27"/>
        <v/>
      </c>
      <c r="AO67" s="78"/>
      <c r="AQ67" s="75"/>
      <c r="AR67" s="75"/>
      <c r="BG67" s="75"/>
      <c r="BH67" s="75"/>
    </row>
  </sheetData>
  <mergeCells count="39">
    <mergeCell ref="D1:E1"/>
    <mergeCell ref="F1:G1"/>
    <mergeCell ref="H1:I1"/>
    <mergeCell ref="J1:K1"/>
    <mergeCell ref="L1:M1"/>
    <mergeCell ref="D3:E3"/>
    <mergeCell ref="F3:G3"/>
    <mergeCell ref="AH1:AH4"/>
    <mergeCell ref="AI1:AI3"/>
    <mergeCell ref="AJ1:AK2"/>
    <mergeCell ref="H3:I3"/>
    <mergeCell ref="AJ3:AK3"/>
    <mergeCell ref="P1:Q1"/>
    <mergeCell ref="R1:R5"/>
    <mergeCell ref="S1:S5"/>
    <mergeCell ref="T1:T5"/>
    <mergeCell ref="U1:AA2"/>
    <mergeCell ref="AB1:AG2"/>
    <mergeCell ref="X3:Y3"/>
    <mergeCell ref="Z3:AA3"/>
    <mergeCell ref="AB3:AC3"/>
    <mergeCell ref="D2:E2"/>
    <mergeCell ref="F2:G2"/>
    <mergeCell ref="H2:I2"/>
    <mergeCell ref="J2:K2"/>
    <mergeCell ref="L2:M2"/>
    <mergeCell ref="J3:K3"/>
    <mergeCell ref="L3:M3"/>
    <mergeCell ref="N3:O3"/>
    <mergeCell ref="P3:Q3"/>
    <mergeCell ref="AO1:AO5"/>
    <mergeCell ref="N2:O2"/>
    <mergeCell ref="P2:Q2"/>
    <mergeCell ref="AL1:AL5"/>
    <mergeCell ref="AM1:AM4"/>
    <mergeCell ref="AN1:AN5"/>
    <mergeCell ref="AE3:AF3"/>
    <mergeCell ref="V3:W3"/>
    <mergeCell ref="N1:O1"/>
  </mergeCells>
  <phoneticPr fontId="43"/>
  <conditionalFormatting sqref="A1:A67">
    <cfRule type="expression" dxfId="1" priority="2" stopIfTrue="1">
      <formula>(A1="ページ区切り")</formula>
    </cfRule>
  </conditionalFormatting>
  <conditionalFormatting sqref="AM6:AM67">
    <cfRule type="cellIs" dxfId="0" priority="1" stopIfTrue="1" operator="equal">
      <formula>1</formula>
    </cfRule>
  </conditionalFormatting>
  <printOptions horizontalCentered="1"/>
  <pageMargins left="0.39370078740157483" right="0.39370078740157483" top="0.70866141732283472" bottom="0.59055118110236227" header="0.39370078740157483" footer="0.31496062992125984"/>
  <pageSetup paperSize="9" scale="55" orientation="landscape" useFirstPageNumber="1" r:id="rId1"/>
  <headerFooter>
    <oddHeader xml:space="preserve">&amp;C&amp;16&amp;A  </oddHeader>
    <oddFooter xml:space="preserve">&amp;R&amp;16&amp;UNo. &amp;P&amp;12  </oddFooter>
  </headerFooter>
  <rowBreaks count="1" manualBreakCount="1">
    <brk id="36" min="1" max="41" man="1"/>
  </rowBreaks>
  <colBreaks count="1" manualBreakCount="1">
    <brk id="17" max="3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110"/>
  <sheetViews>
    <sheetView showZeros="0" view="pageBreakPreview" zoomScale="70" zoomScaleNormal="75" zoomScaleSheetLayoutView="70" workbookViewId="0">
      <selection activeCell="Z32" sqref="Z32"/>
    </sheetView>
  </sheetViews>
  <sheetFormatPr defaultColWidth="10.90625" defaultRowHeight="16" customHeight="1"/>
  <cols>
    <col min="1" max="1" width="6.6328125" style="82" customWidth="1"/>
    <col min="2" max="2" width="15.453125" style="82" customWidth="1"/>
    <col min="3" max="3" width="6.6328125" style="82" customWidth="1"/>
    <col min="4" max="24" width="6.08984375" style="82" customWidth="1"/>
    <col min="25" max="32" width="5.6328125" style="82" customWidth="1"/>
    <col min="33" max="34" width="6.6328125" style="82" customWidth="1"/>
    <col min="35" max="35" width="10.90625" style="82"/>
    <col min="36" max="37" width="10.90625" style="82" customWidth="1"/>
    <col min="38" max="257" width="10.90625" style="82"/>
    <col min="258" max="258" width="6.6328125" style="82" customWidth="1"/>
    <col min="259" max="259" width="15.453125" style="82" customWidth="1"/>
    <col min="260" max="288" width="6.08984375" style="82" customWidth="1"/>
    <col min="289" max="290" width="7.6328125" style="82" customWidth="1"/>
    <col min="291" max="513" width="10.90625" style="82"/>
    <col min="514" max="514" width="6.6328125" style="82" customWidth="1"/>
    <col min="515" max="515" width="15.453125" style="82" customWidth="1"/>
    <col min="516" max="544" width="6.08984375" style="82" customWidth="1"/>
    <col min="545" max="546" width="7.6328125" style="82" customWidth="1"/>
    <col min="547" max="769" width="10.90625" style="82"/>
    <col min="770" max="770" width="6.6328125" style="82" customWidth="1"/>
    <col min="771" max="771" width="15.453125" style="82" customWidth="1"/>
    <col min="772" max="800" width="6.08984375" style="82" customWidth="1"/>
    <col min="801" max="802" width="7.6328125" style="82" customWidth="1"/>
    <col min="803" max="1025" width="10.90625" style="82"/>
    <col min="1026" max="1026" width="6.6328125" style="82" customWidth="1"/>
    <col min="1027" max="1027" width="15.453125" style="82" customWidth="1"/>
    <col min="1028" max="1056" width="6.08984375" style="82" customWidth="1"/>
    <col min="1057" max="1058" width="7.6328125" style="82" customWidth="1"/>
    <col min="1059" max="1281" width="10.90625" style="82"/>
    <col min="1282" max="1282" width="6.6328125" style="82" customWidth="1"/>
    <col min="1283" max="1283" width="15.453125" style="82" customWidth="1"/>
    <col min="1284" max="1312" width="6.08984375" style="82" customWidth="1"/>
    <col min="1313" max="1314" width="7.6328125" style="82" customWidth="1"/>
    <col min="1315" max="1537" width="10.90625" style="82"/>
    <col min="1538" max="1538" width="6.6328125" style="82" customWidth="1"/>
    <col min="1539" max="1539" width="15.453125" style="82" customWidth="1"/>
    <col min="1540" max="1568" width="6.08984375" style="82" customWidth="1"/>
    <col min="1569" max="1570" width="7.6328125" style="82" customWidth="1"/>
    <col min="1571" max="1793" width="10.90625" style="82"/>
    <col min="1794" max="1794" width="6.6328125" style="82" customWidth="1"/>
    <col min="1795" max="1795" width="15.453125" style="82" customWidth="1"/>
    <col min="1796" max="1824" width="6.08984375" style="82" customWidth="1"/>
    <col min="1825" max="1826" width="7.6328125" style="82" customWidth="1"/>
    <col min="1827" max="2049" width="10.90625" style="82"/>
    <col min="2050" max="2050" width="6.6328125" style="82" customWidth="1"/>
    <col min="2051" max="2051" width="15.453125" style="82" customWidth="1"/>
    <col min="2052" max="2080" width="6.08984375" style="82" customWidth="1"/>
    <col min="2081" max="2082" width="7.6328125" style="82" customWidth="1"/>
    <col min="2083" max="2305" width="10.90625" style="82"/>
    <col min="2306" max="2306" width="6.6328125" style="82" customWidth="1"/>
    <col min="2307" max="2307" width="15.453125" style="82" customWidth="1"/>
    <col min="2308" max="2336" width="6.08984375" style="82" customWidth="1"/>
    <col min="2337" max="2338" width="7.6328125" style="82" customWidth="1"/>
    <col min="2339" max="2561" width="10.90625" style="82"/>
    <col min="2562" max="2562" width="6.6328125" style="82" customWidth="1"/>
    <col min="2563" max="2563" width="15.453125" style="82" customWidth="1"/>
    <col min="2564" max="2592" width="6.08984375" style="82" customWidth="1"/>
    <col min="2593" max="2594" width="7.6328125" style="82" customWidth="1"/>
    <col min="2595" max="2817" width="10.90625" style="82"/>
    <col min="2818" max="2818" width="6.6328125" style="82" customWidth="1"/>
    <col min="2819" max="2819" width="15.453125" style="82" customWidth="1"/>
    <col min="2820" max="2848" width="6.08984375" style="82" customWidth="1"/>
    <col min="2849" max="2850" width="7.6328125" style="82" customWidth="1"/>
    <col min="2851" max="3073" width="10.90625" style="82"/>
    <col min="3074" max="3074" width="6.6328125" style="82" customWidth="1"/>
    <col min="3075" max="3075" width="15.453125" style="82" customWidth="1"/>
    <col min="3076" max="3104" width="6.08984375" style="82" customWidth="1"/>
    <col min="3105" max="3106" width="7.6328125" style="82" customWidth="1"/>
    <col min="3107" max="3329" width="10.90625" style="82"/>
    <col min="3330" max="3330" width="6.6328125" style="82" customWidth="1"/>
    <col min="3331" max="3331" width="15.453125" style="82" customWidth="1"/>
    <col min="3332" max="3360" width="6.08984375" style="82" customWidth="1"/>
    <col min="3361" max="3362" width="7.6328125" style="82" customWidth="1"/>
    <col min="3363" max="3585" width="10.90625" style="82"/>
    <col min="3586" max="3586" width="6.6328125" style="82" customWidth="1"/>
    <col min="3587" max="3587" width="15.453125" style="82" customWidth="1"/>
    <col min="3588" max="3616" width="6.08984375" style="82" customWidth="1"/>
    <col min="3617" max="3618" width="7.6328125" style="82" customWidth="1"/>
    <col min="3619" max="3841" width="10.90625" style="82"/>
    <col min="3842" max="3842" width="6.6328125" style="82" customWidth="1"/>
    <col min="3843" max="3843" width="15.453125" style="82" customWidth="1"/>
    <col min="3844" max="3872" width="6.08984375" style="82" customWidth="1"/>
    <col min="3873" max="3874" width="7.6328125" style="82" customWidth="1"/>
    <col min="3875" max="4097" width="10.90625" style="82"/>
    <col min="4098" max="4098" width="6.6328125" style="82" customWidth="1"/>
    <col min="4099" max="4099" width="15.453125" style="82" customWidth="1"/>
    <col min="4100" max="4128" width="6.08984375" style="82" customWidth="1"/>
    <col min="4129" max="4130" width="7.6328125" style="82" customWidth="1"/>
    <col min="4131" max="4353" width="10.90625" style="82"/>
    <col min="4354" max="4354" width="6.6328125" style="82" customWidth="1"/>
    <col min="4355" max="4355" width="15.453125" style="82" customWidth="1"/>
    <col min="4356" max="4384" width="6.08984375" style="82" customWidth="1"/>
    <col min="4385" max="4386" width="7.6328125" style="82" customWidth="1"/>
    <col min="4387" max="4609" width="10.90625" style="82"/>
    <col min="4610" max="4610" width="6.6328125" style="82" customWidth="1"/>
    <col min="4611" max="4611" width="15.453125" style="82" customWidth="1"/>
    <col min="4612" max="4640" width="6.08984375" style="82" customWidth="1"/>
    <col min="4641" max="4642" width="7.6328125" style="82" customWidth="1"/>
    <col min="4643" max="4865" width="10.90625" style="82"/>
    <col min="4866" max="4866" width="6.6328125" style="82" customWidth="1"/>
    <col min="4867" max="4867" width="15.453125" style="82" customWidth="1"/>
    <col min="4868" max="4896" width="6.08984375" style="82" customWidth="1"/>
    <col min="4897" max="4898" width="7.6328125" style="82" customWidth="1"/>
    <col min="4899" max="5121" width="10.90625" style="82"/>
    <col min="5122" max="5122" width="6.6328125" style="82" customWidth="1"/>
    <col min="5123" max="5123" width="15.453125" style="82" customWidth="1"/>
    <col min="5124" max="5152" width="6.08984375" style="82" customWidth="1"/>
    <col min="5153" max="5154" width="7.6328125" style="82" customWidth="1"/>
    <col min="5155" max="5377" width="10.90625" style="82"/>
    <col min="5378" max="5378" width="6.6328125" style="82" customWidth="1"/>
    <col min="5379" max="5379" width="15.453125" style="82" customWidth="1"/>
    <col min="5380" max="5408" width="6.08984375" style="82" customWidth="1"/>
    <col min="5409" max="5410" width="7.6328125" style="82" customWidth="1"/>
    <col min="5411" max="5633" width="10.90625" style="82"/>
    <col min="5634" max="5634" width="6.6328125" style="82" customWidth="1"/>
    <col min="5635" max="5635" width="15.453125" style="82" customWidth="1"/>
    <col min="5636" max="5664" width="6.08984375" style="82" customWidth="1"/>
    <col min="5665" max="5666" width="7.6328125" style="82" customWidth="1"/>
    <col min="5667" max="5889" width="10.90625" style="82"/>
    <col min="5890" max="5890" width="6.6328125" style="82" customWidth="1"/>
    <col min="5891" max="5891" width="15.453125" style="82" customWidth="1"/>
    <col min="5892" max="5920" width="6.08984375" style="82" customWidth="1"/>
    <col min="5921" max="5922" width="7.6328125" style="82" customWidth="1"/>
    <col min="5923" max="6145" width="10.90625" style="82"/>
    <col min="6146" max="6146" width="6.6328125" style="82" customWidth="1"/>
    <col min="6147" max="6147" width="15.453125" style="82" customWidth="1"/>
    <col min="6148" max="6176" width="6.08984375" style="82" customWidth="1"/>
    <col min="6177" max="6178" width="7.6328125" style="82" customWidth="1"/>
    <col min="6179" max="6401" width="10.90625" style="82"/>
    <col min="6402" max="6402" width="6.6328125" style="82" customWidth="1"/>
    <col min="6403" max="6403" width="15.453125" style="82" customWidth="1"/>
    <col min="6404" max="6432" width="6.08984375" style="82" customWidth="1"/>
    <col min="6433" max="6434" width="7.6328125" style="82" customWidth="1"/>
    <col min="6435" max="6657" width="10.90625" style="82"/>
    <col min="6658" max="6658" width="6.6328125" style="82" customWidth="1"/>
    <col min="6659" max="6659" width="15.453125" style="82" customWidth="1"/>
    <col min="6660" max="6688" width="6.08984375" style="82" customWidth="1"/>
    <col min="6689" max="6690" width="7.6328125" style="82" customWidth="1"/>
    <col min="6691" max="6913" width="10.90625" style="82"/>
    <col min="6914" max="6914" width="6.6328125" style="82" customWidth="1"/>
    <col min="6915" max="6915" width="15.453125" style="82" customWidth="1"/>
    <col min="6916" max="6944" width="6.08984375" style="82" customWidth="1"/>
    <col min="6945" max="6946" width="7.6328125" style="82" customWidth="1"/>
    <col min="6947" max="7169" width="10.90625" style="82"/>
    <col min="7170" max="7170" width="6.6328125" style="82" customWidth="1"/>
    <col min="7171" max="7171" width="15.453125" style="82" customWidth="1"/>
    <col min="7172" max="7200" width="6.08984375" style="82" customWidth="1"/>
    <col min="7201" max="7202" width="7.6328125" style="82" customWidth="1"/>
    <col min="7203" max="7425" width="10.90625" style="82"/>
    <col min="7426" max="7426" width="6.6328125" style="82" customWidth="1"/>
    <col min="7427" max="7427" width="15.453125" style="82" customWidth="1"/>
    <col min="7428" max="7456" width="6.08984375" style="82" customWidth="1"/>
    <col min="7457" max="7458" width="7.6328125" style="82" customWidth="1"/>
    <col min="7459" max="7681" width="10.90625" style="82"/>
    <col min="7682" max="7682" width="6.6328125" style="82" customWidth="1"/>
    <col min="7683" max="7683" width="15.453125" style="82" customWidth="1"/>
    <col min="7684" max="7712" width="6.08984375" style="82" customWidth="1"/>
    <col min="7713" max="7714" width="7.6328125" style="82" customWidth="1"/>
    <col min="7715" max="7937" width="10.90625" style="82"/>
    <col min="7938" max="7938" width="6.6328125" style="82" customWidth="1"/>
    <col min="7939" max="7939" width="15.453125" style="82" customWidth="1"/>
    <col min="7940" max="7968" width="6.08984375" style="82" customWidth="1"/>
    <col min="7969" max="7970" width="7.6328125" style="82" customWidth="1"/>
    <col min="7971" max="8193" width="10.90625" style="82"/>
    <col min="8194" max="8194" width="6.6328125" style="82" customWidth="1"/>
    <col min="8195" max="8195" width="15.453125" style="82" customWidth="1"/>
    <col min="8196" max="8224" width="6.08984375" style="82" customWidth="1"/>
    <col min="8225" max="8226" width="7.6328125" style="82" customWidth="1"/>
    <col min="8227" max="8449" width="10.90625" style="82"/>
    <col min="8450" max="8450" width="6.6328125" style="82" customWidth="1"/>
    <col min="8451" max="8451" width="15.453125" style="82" customWidth="1"/>
    <col min="8452" max="8480" width="6.08984375" style="82" customWidth="1"/>
    <col min="8481" max="8482" width="7.6328125" style="82" customWidth="1"/>
    <col min="8483" max="8705" width="10.90625" style="82"/>
    <col min="8706" max="8706" width="6.6328125" style="82" customWidth="1"/>
    <col min="8707" max="8707" width="15.453125" style="82" customWidth="1"/>
    <col min="8708" max="8736" width="6.08984375" style="82" customWidth="1"/>
    <col min="8737" max="8738" width="7.6328125" style="82" customWidth="1"/>
    <col min="8739" max="8961" width="10.90625" style="82"/>
    <col min="8962" max="8962" width="6.6328125" style="82" customWidth="1"/>
    <col min="8963" max="8963" width="15.453125" style="82" customWidth="1"/>
    <col min="8964" max="8992" width="6.08984375" style="82" customWidth="1"/>
    <col min="8993" max="8994" width="7.6328125" style="82" customWidth="1"/>
    <col min="8995" max="9217" width="10.90625" style="82"/>
    <col min="9218" max="9218" width="6.6328125" style="82" customWidth="1"/>
    <col min="9219" max="9219" width="15.453125" style="82" customWidth="1"/>
    <col min="9220" max="9248" width="6.08984375" style="82" customWidth="1"/>
    <col min="9249" max="9250" width="7.6328125" style="82" customWidth="1"/>
    <col min="9251" max="9473" width="10.90625" style="82"/>
    <col min="9474" max="9474" width="6.6328125" style="82" customWidth="1"/>
    <col min="9475" max="9475" width="15.453125" style="82" customWidth="1"/>
    <col min="9476" max="9504" width="6.08984375" style="82" customWidth="1"/>
    <col min="9505" max="9506" width="7.6328125" style="82" customWidth="1"/>
    <col min="9507" max="9729" width="10.90625" style="82"/>
    <col min="9730" max="9730" width="6.6328125" style="82" customWidth="1"/>
    <col min="9731" max="9731" width="15.453125" style="82" customWidth="1"/>
    <col min="9732" max="9760" width="6.08984375" style="82" customWidth="1"/>
    <col min="9761" max="9762" width="7.6328125" style="82" customWidth="1"/>
    <col min="9763" max="9985" width="10.90625" style="82"/>
    <col min="9986" max="9986" width="6.6328125" style="82" customWidth="1"/>
    <col min="9987" max="9987" width="15.453125" style="82" customWidth="1"/>
    <col min="9988" max="10016" width="6.08984375" style="82" customWidth="1"/>
    <col min="10017" max="10018" width="7.6328125" style="82" customWidth="1"/>
    <col min="10019" max="10241" width="10.90625" style="82"/>
    <col min="10242" max="10242" width="6.6328125" style="82" customWidth="1"/>
    <col min="10243" max="10243" width="15.453125" style="82" customWidth="1"/>
    <col min="10244" max="10272" width="6.08984375" style="82" customWidth="1"/>
    <col min="10273" max="10274" width="7.6328125" style="82" customWidth="1"/>
    <col min="10275" max="10497" width="10.90625" style="82"/>
    <col min="10498" max="10498" width="6.6328125" style="82" customWidth="1"/>
    <col min="10499" max="10499" width="15.453125" style="82" customWidth="1"/>
    <col min="10500" max="10528" width="6.08984375" style="82" customWidth="1"/>
    <col min="10529" max="10530" width="7.6328125" style="82" customWidth="1"/>
    <col min="10531" max="10753" width="10.90625" style="82"/>
    <col min="10754" max="10754" width="6.6328125" style="82" customWidth="1"/>
    <col min="10755" max="10755" width="15.453125" style="82" customWidth="1"/>
    <col min="10756" max="10784" width="6.08984375" style="82" customWidth="1"/>
    <col min="10785" max="10786" width="7.6328125" style="82" customWidth="1"/>
    <col min="10787" max="11009" width="10.90625" style="82"/>
    <col min="11010" max="11010" width="6.6328125" style="82" customWidth="1"/>
    <col min="11011" max="11011" width="15.453125" style="82" customWidth="1"/>
    <col min="11012" max="11040" width="6.08984375" style="82" customWidth="1"/>
    <col min="11041" max="11042" width="7.6328125" style="82" customWidth="1"/>
    <col min="11043" max="11265" width="10.90625" style="82"/>
    <col min="11266" max="11266" width="6.6328125" style="82" customWidth="1"/>
    <col min="11267" max="11267" width="15.453125" style="82" customWidth="1"/>
    <col min="11268" max="11296" width="6.08984375" style="82" customWidth="1"/>
    <col min="11297" max="11298" width="7.6328125" style="82" customWidth="1"/>
    <col min="11299" max="11521" width="10.90625" style="82"/>
    <col min="11522" max="11522" width="6.6328125" style="82" customWidth="1"/>
    <col min="11523" max="11523" width="15.453125" style="82" customWidth="1"/>
    <col min="11524" max="11552" width="6.08984375" style="82" customWidth="1"/>
    <col min="11553" max="11554" width="7.6328125" style="82" customWidth="1"/>
    <col min="11555" max="11777" width="10.90625" style="82"/>
    <col min="11778" max="11778" width="6.6328125" style="82" customWidth="1"/>
    <col min="11779" max="11779" width="15.453125" style="82" customWidth="1"/>
    <col min="11780" max="11808" width="6.08984375" style="82" customWidth="1"/>
    <col min="11809" max="11810" width="7.6328125" style="82" customWidth="1"/>
    <col min="11811" max="12033" width="10.90625" style="82"/>
    <col min="12034" max="12034" width="6.6328125" style="82" customWidth="1"/>
    <col min="12035" max="12035" width="15.453125" style="82" customWidth="1"/>
    <col min="12036" max="12064" width="6.08984375" style="82" customWidth="1"/>
    <col min="12065" max="12066" width="7.6328125" style="82" customWidth="1"/>
    <col min="12067" max="12289" width="10.90625" style="82"/>
    <col min="12290" max="12290" width="6.6328125" style="82" customWidth="1"/>
    <col min="12291" max="12291" width="15.453125" style="82" customWidth="1"/>
    <col min="12292" max="12320" width="6.08984375" style="82" customWidth="1"/>
    <col min="12321" max="12322" width="7.6328125" style="82" customWidth="1"/>
    <col min="12323" max="12545" width="10.90625" style="82"/>
    <col min="12546" max="12546" width="6.6328125" style="82" customWidth="1"/>
    <col min="12547" max="12547" width="15.453125" style="82" customWidth="1"/>
    <col min="12548" max="12576" width="6.08984375" style="82" customWidth="1"/>
    <col min="12577" max="12578" width="7.6328125" style="82" customWidth="1"/>
    <col min="12579" max="12801" width="10.90625" style="82"/>
    <col min="12802" max="12802" width="6.6328125" style="82" customWidth="1"/>
    <col min="12803" max="12803" width="15.453125" style="82" customWidth="1"/>
    <col min="12804" max="12832" width="6.08984375" style="82" customWidth="1"/>
    <col min="12833" max="12834" width="7.6328125" style="82" customWidth="1"/>
    <col min="12835" max="13057" width="10.90625" style="82"/>
    <col min="13058" max="13058" width="6.6328125" style="82" customWidth="1"/>
    <col min="13059" max="13059" width="15.453125" style="82" customWidth="1"/>
    <col min="13060" max="13088" width="6.08984375" style="82" customWidth="1"/>
    <col min="13089" max="13090" width="7.6328125" style="82" customWidth="1"/>
    <col min="13091" max="13313" width="10.90625" style="82"/>
    <col min="13314" max="13314" width="6.6328125" style="82" customWidth="1"/>
    <col min="13315" max="13315" width="15.453125" style="82" customWidth="1"/>
    <col min="13316" max="13344" width="6.08984375" style="82" customWidth="1"/>
    <col min="13345" max="13346" width="7.6328125" style="82" customWidth="1"/>
    <col min="13347" max="13569" width="10.90625" style="82"/>
    <col min="13570" max="13570" width="6.6328125" style="82" customWidth="1"/>
    <col min="13571" max="13571" width="15.453125" style="82" customWidth="1"/>
    <col min="13572" max="13600" width="6.08984375" style="82" customWidth="1"/>
    <col min="13601" max="13602" width="7.6328125" style="82" customWidth="1"/>
    <col min="13603" max="13825" width="10.90625" style="82"/>
    <col min="13826" max="13826" width="6.6328125" style="82" customWidth="1"/>
    <col min="13827" max="13827" width="15.453125" style="82" customWidth="1"/>
    <col min="13828" max="13856" width="6.08984375" style="82" customWidth="1"/>
    <col min="13857" max="13858" width="7.6328125" style="82" customWidth="1"/>
    <col min="13859" max="14081" width="10.90625" style="82"/>
    <col min="14082" max="14082" width="6.6328125" style="82" customWidth="1"/>
    <col min="14083" max="14083" width="15.453125" style="82" customWidth="1"/>
    <col min="14084" max="14112" width="6.08984375" style="82" customWidth="1"/>
    <col min="14113" max="14114" width="7.6328125" style="82" customWidth="1"/>
    <col min="14115" max="14337" width="10.90625" style="82"/>
    <col min="14338" max="14338" width="6.6328125" style="82" customWidth="1"/>
    <col min="14339" max="14339" width="15.453125" style="82" customWidth="1"/>
    <col min="14340" max="14368" width="6.08984375" style="82" customWidth="1"/>
    <col min="14369" max="14370" width="7.6328125" style="82" customWidth="1"/>
    <col min="14371" max="14593" width="10.90625" style="82"/>
    <col min="14594" max="14594" width="6.6328125" style="82" customWidth="1"/>
    <col min="14595" max="14595" width="15.453125" style="82" customWidth="1"/>
    <col min="14596" max="14624" width="6.08984375" style="82" customWidth="1"/>
    <col min="14625" max="14626" width="7.6328125" style="82" customWidth="1"/>
    <col min="14627" max="14849" width="10.90625" style="82"/>
    <col min="14850" max="14850" width="6.6328125" style="82" customWidth="1"/>
    <col min="14851" max="14851" width="15.453125" style="82" customWidth="1"/>
    <col min="14852" max="14880" width="6.08984375" style="82" customWidth="1"/>
    <col min="14881" max="14882" width="7.6328125" style="82" customWidth="1"/>
    <col min="14883" max="15105" width="10.90625" style="82"/>
    <col min="15106" max="15106" width="6.6328125" style="82" customWidth="1"/>
    <col min="15107" max="15107" width="15.453125" style="82" customWidth="1"/>
    <col min="15108" max="15136" width="6.08984375" style="82" customWidth="1"/>
    <col min="15137" max="15138" width="7.6328125" style="82" customWidth="1"/>
    <col min="15139" max="15361" width="10.90625" style="82"/>
    <col min="15362" max="15362" width="6.6328125" style="82" customWidth="1"/>
    <col min="15363" max="15363" width="15.453125" style="82" customWidth="1"/>
    <col min="15364" max="15392" width="6.08984375" style="82" customWidth="1"/>
    <col min="15393" max="15394" width="7.6328125" style="82" customWidth="1"/>
    <col min="15395" max="15617" width="10.90625" style="82"/>
    <col min="15618" max="15618" width="6.6328125" style="82" customWidth="1"/>
    <col min="15619" max="15619" width="15.453125" style="82" customWidth="1"/>
    <col min="15620" max="15648" width="6.08984375" style="82" customWidth="1"/>
    <col min="15649" max="15650" width="7.6328125" style="82" customWidth="1"/>
    <col min="15651" max="15873" width="10.90625" style="82"/>
    <col min="15874" max="15874" width="6.6328125" style="82" customWidth="1"/>
    <col min="15875" max="15875" width="15.453125" style="82" customWidth="1"/>
    <col min="15876" max="15904" width="6.08984375" style="82" customWidth="1"/>
    <col min="15905" max="15906" width="7.6328125" style="82" customWidth="1"/>
    <col min="15907" max="16129" width="10.90625" style="82"/>
    <col min="16130" max="16130" width="6.6328125" style="82" customWidth="1"/>
    <col min="16131" max="16131" width="15.453125" style="82" customWidth="1"/>
    <col min="16132" max="16160" width="6.08984375" style="82" customWidth="1"/>
    <col min="16161" max="16162" width="7.6328125" style="82" customWidth="1"/>
    <col min="16163" max="16384" width="10.90625" style="82"/>
  </cols>
  <sheetData>
    <row r="1" spans="1:37" ht="26.15" customHeight="1">
      <c r="B1" s="83" t="s">
        <v>91</v>
      </c>
      <c r="F1" s="84" t="s">
        <v>74</v>
      </c>
      <c r="H1" s="262" t="s">
        <v>143</v>
      </c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</row>
    <row r="2" spans="1:37" ht="12" customHeight="1">
      <c r="A2" s="85"/>
      <c r="B2" s="86"/>
      <c r="C2" s="86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8"/>
    </row>
    <row r="3" spans="1:37" ht="18" customHeight="1">
      <c r="A3" s="85"/>
      <c r="B3" s="256" t="s">
        <v>77</v>
      </c>
      <c r="C3" s="99"/>
      <c r="D3" s="259" t="s">
        <v>75</v>
      </c>
      <c r="E3" s="259"/>
      <c r="F3" s="259"/>
      <c r="G3" s="259"/>
      <c r="H3" s="259"/>
      <c r="I3" s="259"/>
      <c r="J3" s="259"/>
      <c r="K3" s="259"/>
      <c r="L3" s="259"/>
      <c r="M3" s="259"/>
      <c r="N3" s="259" t="s">
        <v>92</v>
      </c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 t="s">
        <v>76</v>
      </c>
      <c r="Z3" s="259"/>
      <c r="AA3" s="259"/>
      <c r="AB3" s="259"/>
      <c r="AC3" s="259"/>
      <c r="AD3" s="259"/>
      <c r="AE3" s="259"/>
      <c r="AF3" s="259"/>
      <c r="AG3" s="99"/>
      <c r="AH3" s="90"/>
      <c r="AJ3" s="85"/>
    </row>
    <row r="4" spans="1:37" ht="16" customHeight="1">
      <c r="A4" s="85"/>
      <c r="B4" s="257"/>
      <c r="C4" s="91"/>
      <c r="D4" s="108" t="s">
        <v>93</v>
      </c>
      <c r="E4" s="108" t="s">
        <v>94</v>
      </c>
      <c r="F4" s="112" t="s">
        <v>94</v>
      </c>
      <c r="G4" s="112" t="s">
        <v>94</v>
      </c>
      <c r="H4" s="112" t="s">
        <v>94</v>
      </c>
      <c r="I4" s="108" t="s">
        <v>95</v>
      </c>
      <c r="J4" s="108" t="s">
        <v>95</v>
      </c>
      <c r="K4" s="112" t="s">
        <v>95</v>
      </c>
      <c r="L4" s="112" t="s">
        <v>95</v>
      </c>
      <c r="M4" s="108" t="s">
        <v>95</v>
      </c>
      <c r="N4" s="108" t="s">
        <v>96</v>
      </c>
      <c r="O4" s="108" t="s">
        <v>97</v>
      </c>
      <c r="P4" s="108" t="s">
        <v>98</v>
      </c>
      <c r="Q4" s="108" t="s">
        <v>99</v>
      </c>
      <c r="R4" s="108" t="s">
        <v>100</v>
      </c>
      <c r="S4" s="108" t="s">
        <v>101</v>
      </c>
      <c r="T4" s="108" t="s">
        <v>102</v>
      </c>
      <c r="U4" s="108" t="s">
        <v>103</v>
      </c>
      <c r="V4" s="108" t="s">
        <v>104</v>
      </c>
      <c r="W4" s="108" t="s">
        <v>105</v>
      </c>
      <c r="X4" s="108" t="s">
        <v>106</v>
      </c>
      <c r="Y4" s="92" t="s">
        <v>78</v>
      </c>
      <c r="Z4" s="93" t="s">
        <v>79</v>
      </c>
      <c r="AA4" s="92" t="s">
        <v>78</v>
      </c>
      <c r="AB4" s="92" t="s">
        <v>78</v>
      </c>
      <c r="AC4" s="92" t="s">
        <v>88</v>
      </c>
      <c r="AD4" s="92" t="s">
        <v>88</v>
      </c>
      <c r="AE4" s="92" t="s">
        <v>80</v>
      </c>
      <c r="AF4" s="92" t="s">
        <v>107</v>
      </c>
      <c r="AG4" s="91" t="s">
        <v>81</v>
      </c>
      <c r="AH4" s="94" t="s">
        <v>82</v>
      </c>
    </row>
    <row r="5" spans="1:37" ht="16" customHeight="1">
      <c r="B5" s="257"/>
      <c r="C5" s="91"/>
      <c r="D5" s="113" t="s">
        <v>108</v>
      </c>
      <c r="E5" s="114" t="s">
        <v>108</v>
      </c>
      <c r="F5" s="113" t="s">
        <v>109</v>
      </c>
      <c r="G5" s="113" t="s">
        <v>110</v>
      </c>
      <c r="H5" s="113" t="s">
        <v>111</v>
      </c>
      <c r="I5" s="114" t="s">
        <v>108</v>
      </c>
      <c r="J5" s="114" t="s">
        <v>109</v>
      </c>
      <c r="K5" s="113" t="s">
        <v>110</v>
      </c>
      <c r="L5" s="113" t="s">
        <v>111</v>
      </c>
      <c r="M5" s="114" t="s">
        <v>112</v>
      </c>
      <c r="N5" s="114" t="s">
        <v>113</v>
      </c>
      <c r="O5" s="114" t="s">
        <v>113</v>
      </c>
      <c r="P5" s="114" t="s">
        <v>113</v>
      </c>
      <c r="Q5" s="114" t="s">
        <v>113</v>
      </c>
      <c r="R5" s="114" t="s">
        <v>113</v>
      </c>
      <c r="S5" s="114" t="s">
        <v>113</v>
      </c>
      <c r="T5" s="114" t="s">
        <v>113</v>
      </c>
      <c r="U5" s="114" t="s">
        <v>113</v>
      </c>
      <c r="V5" s="114" t="s">
        <v>113</v>
      </c>
      <c r="W5" s="114" t="s">
        <v>83</v>
      </c>
      <c r="X5" s="114" t="s">
        <v>83</v>
      </c>
      <c r="Y5" s="95" t="s">
        <v>84</v>
      </c>
      <c r="Z5" s="96" t="s">
        <v>85</v>
      </c>
      <c r="AA5" s="95" t="s">
        <v>86</v>
      </c>
      <c r="AB5" s="95" t="s">
        <v>87</v>
      </c>
      <c r="AC5" s="95" t="s">
        <v>114</v>
      </c>
      <c r="AD5" s="95" t="s">
        <v>115</v>
      </c>
      <c r="AE5" s="95" t="s">
        <v>88</v>
      </c>
      <c r="AF5" s="95" t="s">
        <v>116</v>
      </c>
      <c r="AG5" s="91" t="s">
        <v>89</v>
      </c>
      <c r="AH5" s="94" t="s">
        <v>89</v>
      </c>
    </row>
    <row r="6" spans="1:37" ht="16" customHeight="1">
      <c r="B6" s="257"/>
      <c r="C6" s="115" t="s">
        <v>117</v>
      </c>
      <c r="D6" s="116">
        <v>0.21099999999999999</v>
      </c>
      <c r="E6" s="116">
        <v>0.26400000000000001</v>
      </c>
      <c r="F6" s="116">
        <v>0.38</v>
      </c>
      <c r="G6" s="116">
        <v>0.52600000000000002</v>
      </c>
      <c r="H6" s="116">
        <v>0.74099999999999999</v>
      </c>
      <c r="I6" s="116">
        <v>0.38700000000000001</v>
      </c>
      <c r="J6" s="116">
        <v>0.55800000000000005</v>
      </c>
      <c r="K6" s="116">
        <v>0.70799999999999996</v>
      </c>
      <c r="L6" s="116">
        <v>1.04</v>
      </c>
      <c r="M6" s="116">
        <v>1.26</v>
      </c>
      <c r="N6" s="116">
        <v>1.59</v>
      </c>
      <c r="O6" s="116">
        <v>1.77</v>
      </c>
      <c r="P6" s="116">
        <v>1.86</v>
      </c>
      <c r="Q6" s="116">
        <v>1.95</v>
      </c>
      <c r="R6" s="116">
        <v>2.12</v>
      </c>
      <c r="S6" s="116">
        <v>2.2999999999999998</v>
      </c>
      <c r="T6" s="116">
        <v>2.57</v>
      </c>
      <c r="U6" s="116">
        <v>2.92</v>
      </c>
      <c r="V6" s="116">
        <v>3.1</v>
      </c>
      <c r="W6" s="116">
        <v>3.19</v>
      </c>
      <c r="X6" s="116">
        <v>3.27</v>
      </c>
      <c r="Y6" s="117">
        <v>8.4000000000000005E-2</v>
      </c>
      <c r="Z6" s="117">
        <v>0.05</v>
      </c>
      <c r="AA6" s="117">
        <v>6.2E-2</v>
      </c>
      <c r="AB6" s="117">
        <v>0.2</v>
      </c>
      <c r="AC6" s="117">
        <v>2.5000000000000001E-2</v>
      </c>
      <c r="AD6" s="117">
        <v>0.05</v>
      </c>
      <c r="AE6" s="117">
        <v>0.14599999999999999</v>
      </c>
      <c r="AF6" s="118">
        <v>0.05</v>
      </c>
      <c r="AG6" s="109"/>
      <c r="AH6" s="119"/>
      <c r="AJ6" s="97" t="s">
        <v>90</v>
      </c>
      <c r="AK6" s="87"/>
    </row>
    <row r="7" spans="1:37" ht="16" customHeight="1" thickBot="1">
      <c r="B7" s="258"/>
      <c r="C7" s="120" t="s">
        <v>118</v>
      </c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>
        <f>N6*1.5</f>
        <v>2.3850000000000002</v>
      </c>
      <c r="O7" s="121">
        <f t="shared" ref="O7:X7" si="0">O6*1.5</f>
        <v>2.6550000000000002</v>
      </c>
      <c r="P7" s="121">
        <f t="shared" si="0"/>
        <v>2.79</v>
      </c>
      <c r="Q7" s="121">
        <f t="shared" si="0"/>
        <v>2.9249999999999998</v>
      </c>
      <c r="R7" s="121">
        <f t="shared" si="0"/>
        <v>3.18</v>
      </c>
      <c r="S7" s="121">
        <f t="shared" si="0"/>
        <v>3.4499999999999997</v>
      </c>
      <c r="T7" s="121">
        <f t="shared" si="0"/>
        <v>3.8549999999999995</v>
      </c>
      <c r="U7" s="121">
        <f t="shared" si="0"/>
        <v>4.38</v>
      </c>
      <c r="V7" s="121">
        <f t="shared" si="0"/>
        <v>4.6500000000000004</v>
      </c>
      <c r="W7" s="121">
        <f t="shared" si="0"/>
        <v>4.7850000000000001</v>
      </c>
      <c r="X7" s="121">
        <f t="shared" si="0"/>
        <v>4.9050000000000002</v>
      </c>
      <c r="Y7" s="121"/>
      <c r="Z7" s="121"/>
      <c r="AA7" s="121"/>
      <c r="AB7" s="121"/>
      <c r="AC7" s="121"/>
      <c r="AD7" s="121"/>
      <c r="AE7" s="121"/>
      <c r="AF7" s="122"/>
      <c r="AG7" s="123"/>
      <c r="AH7" s="124"/>
      <c r="AJ7" s="85"/>
    </row>
    <row r="8" spans="1:37" ht="16" customHeight="1" thickTop="1">
      <c r="A8" s="98"/>
      <c r="B8" s="260"/>
      <c r="C8" s="125" t="s">
        <v>117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261">
        <f>D8*$D$6+E8*$E$6+F8*$F$6+G8*$G$6+H8*$H$6+I8*$I$6+J8*$J$6+K8*$K$6+L8*$L$6+M8*$M$6+N8*$N$6+O8*$O$6+P8*$P$6+Q8*$Q$6+R8*$R$6+S8*$S$6+T8*$T$6+U8*$U$6+V8*$V$6+W8*$W$6+X8*$X$6+Y8*$Y$6+Z8*$Z$6+AA8*$AA$6+AB8*$AB$6+AC8*$AC$6+AD8*$AD$6+AE8*$AE$6+AF8*$AF$6+N9*$N$7+O9*$O$7+P9*$P$7+Q9*$Q$7+R9*$R$7+S9*$S$7+T9*$T$7+U9*$U$7+V9*$V$7+W9*$W$7+X9*$X$7</f>
        <v>0</v>
      </c>
      <c r="AH8" s="255">
        <f>IF(AG8&lt;2.5,AG8,IF(AG8&lt;3.5,3,IF(AG8&lt;4.5,4,IF(AG8&lt;5.5,5,IF(AG8&lt;7,6,IF(AG8&lt;8.5,7,IF(AG8&lt;10,8,IF(AG8&lt;11.5,9,IF(AG8&lt;13,10,IF(AG8&lt;15,11,IF(AG8&lt;17,12,IF(AG8&lt;19,13,IF(AG8&lt;24,14,IF(AG8&lt;40,TRUNC(AG8*0.6),IF(AG8&lt;44,24,IF(AG8&lt;69,TRUNC(AG8*0.55),IF(AG8&lt;76,38,IF(AG8&gt;76,TRUNC(AG8*0.5)))))))))))))))))))</f>
        <v>0</v>
      </c>
      <c r="AJ8" s="99">
        <v>2.5</v>
      </c>
      <c r="AK8" s="100">
        <v>3</v>
      </c>
    </row>
    <row r="9" spans="1:37" ht="16" customHeight="1">
      <c r="A9" s="101"/>
      <c r="B9" s="250"/>
      <c r="C9" s="127" t="s">
        <v>118</v>
      </c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252"/>
      <c r="AH9" s="254"/>
      <c r="AI9" s="102"/>
      <c r="AJ9" s="89">
        <v>3.5</v>
      </c>
      <c r="AK9" s="103">
        <v>4</v>
      </c>
    </row>
    <row r="10" spans="1:37" ht="16" customHeight="1">
      <c r="A10" s="104"/>
      <c r="B10" s="249"/>
      <c r="C10" s="127" t="s">
        <v>117</v>
      </c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251">
        <f t="shared" ref="AG10:AG26" si="1">D10*$D$6+E10*$E$6+F10*$F$6+G10*$G$6+H10*$H$6+I10*$I$6+J10*$J$6+K10*$K$6+L10*$L$6+M10*$M$6+N10*$N$6+O10*$O$6+P10*$P$6+Q10*$Q$6+R10*$R$6+S10*$S$6+T10*$T$6+U10*$U$6+V10*$V$6+W10*$W$6+X10*$X$6+Y10*$Y$6+Z10*$Z$6+AA10*$AA$6+AB10*$AB$6+AC10*$AC$6+AD10*$AD$6+AE10*$AE$6+AF10*$AF$6+N11*$N$7+O11*$O$7+P11*$P$7+Q11*$Q$7+R11*$R$7+S11*$S$7+T11*$T$7+U11*$U$7+V11*$V$7+W11*$W$7+X11*$X$7</f>
        <v>0</v>
      </c>
      <c r="AH10" s="253">
        <f>IF(AG10&lt;2.5,AG10,IF(AG10&lt;3.5,3,IF(AG10&lt;4.5,4,IF(AG10&lt;5.5,5,IF(AG10&lt;7,6,IF(AG10&lt;8.5,7,IF(AG10&lt;10,8,IF(AG10&lt;11.5,9,IF(AG10&lt;13,10,IF(AG10&lt;15,11,IF(AG10&lt;17,12,IF(AG10&lt;19,13,IF(AG10&lt;24,14,IF(AG10&lt;40,TRUNC(AG10*0.6),IF(AG10&lt;44,24,IF(AG10&lt;69,TRUNC(AG10*0.55),IF(AG10&lt;76,38,IF(AG10&gt;76,TRUNC(AG10*0.5)))))))))))))))))))</f>
        <v>0</v>
      </c>
      <c r="AI10" s="102"/>
      <c r="AJ10" s="89">
        <v>4.5</v>
      </c>
      <c r="AK10" s="103">
        <v>5</v>
      </c>
    </row>
    <row r="11" spans="1:37" ht="16" customHeight="1">
      <c r="A11" s="104"/>
      <c r="B11" s="250"/>
      <c r="C11" s="127" t="s">
        <v>118</v>
      </c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252"/>
      <c r="AH11" s="254"/>
      <c r="AI11" s="102"/>
      <c r="AJ11" s="89">
        <v>5.5</v>
      </c>
      <c r="AK11" s="103">
        <v>6</v>
      </c>
    </row>
    <row r="12" spans="1:37" ht="16" customHeight="1">
      <c r="A12" s="101"/>
      <c r="B12" s="249"/>
      <c r="C12" s="127" t="s">
        <v>117</v>
      </c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251">
        <f t="shared" si="1"/>
        <v>0</v>
      </c>
      <c r="AH12" s="253">
        <f>IF(AG12&lt;2.5,AG12,IF(AG12&lt;3.5,3,IF(AG12&lt;4.5,4,IF(AG12&lt;5.5,5,IF(AG12&lt;7,6,IF(AG12&lt;8.5,7,IF(AG12&lt;10,8,IF(AG12&lt;11.5,9,IF(AG12&lt;13,10,IF(AG12&lt;15,11,IF(AG12&lt;17,12,IF(AG12&lt;19,13,IF(AG12&lt;24,14,IF(AG12&lt;40,TRUNC(AG12*0.6),IF(AG12&lt;44,24,IF(AG12&lt;69,TRUNC(AG12*0.55),IF(AG12&lt;76,38,IF(AG12&gt;76,TRUNC(AG12*0.5)))))))))))))))))))</f>
        <v>0</v>
      </c>
      <c r="AI12" s="102"/>
      <c r="AJ12" s="89">
        <v>7</v>
      </c>
      <c r="AK12" s="103">
        <v>7</v>
      </c>
    </row>
    <row r="13" spans="1:37" ht="16" customHeight="1">
      <c r="A13" s="104"/>
      <c r="B13" s="250"/>
      <c r="C13" s="127" t="s">
        <v>118</v>
      </c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252"/>
      <c r="AH13" s="254"/>
      <c r="AI13" s="102"/>
      <c r="AJ13" s="89">
        <v>8.5</v>
      </c>
      <c r="AK13" s="103">
        <v>8</v>
      </c>
    </row>
    <row r="14" spans="1:37" ht="16" customHeight="1">
      <c r="A14" s="104"/>
      <c r="B14" s="249"/>
      <c r="C14" s="127" t="s">
        <v>117</v>
      </c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251">
        <f t="shared" si="1"/>
        <v>0</v>
      </c>
      <c r="AH14" s="253">
        <f>IF(AG14&lt;2.5,AG14,IF(AG14&lt;3.5,3,IF(AG14&lt;4.5,4,IF(AG14&lt;5.5,5,IF(AG14&lt;7,6,IF(AG14&lt;8.5,7,IF(AG14&lt;10,8,IF(AG14&lt;11.5,9,IF(AG14&lt;13,10,IF(AG14&lt;15,11,IF(AG14&lt;17,12,IF(AG14&lt;19,13,IF(AG14&lt;24,14,IF(AG14&lt;40,TRUNC(AG14*0.6),IF(AG14&lt;44,24,IF(AG14&lt;69,TRUNC(AG14*0.55),IF(AG14&lt;76,38,IF(AG14&gt;76,TRUNC(AG14*0.5)))))))))))))))))))</f>
        <v>0</v>
      </c>
      <c r="AI14" s="102"/>
      <c r="AJ14" s="89">
        <v>10</v>
      </c>
      <c r="AK14" s="103">
        <v>9</v>
      </c>
    </row>
    <row r="15" spans="1:37" ht="16" customHeight="1">
      <c r="A15" s="101"/>
      <c r="B15" s="250"/>
      <c r="C15" s="127" t="s">
        <v>118</v>
      </c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252"/>
      <c r="AH15" s="254"/>
      <c r="AI15" s="102"/>
      <c r="AJ15" s="89">
        <v>11.5</v>
      </c>
      <c r="AK15" s="103">
        <v>10</v>
      </c>
    </row>
    <row r="16" spans="1:37" ht="16" customHeight="1">
      <c r="A16" s="104"/>
      <c r="B16" s="249"/>
      <c r="C16" s="127" t="s">
        <v>117</v>
      </c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251">
        <f t="shared" si="1"/>
        <v>0</v>
      </c>
      <c r="AH16" s="253">
        <f>IF(AG16&lt;2.5,AG16,IF(AG16&lt;3.5,3,IF(AG16&lt;4.5,4,IF(AG16&lt;5.5,5,IF(AG16&lt;7,6,IF(AG16&lt;8.5,7,IF(AG16&lt;10,8,IF(AG16&lt;11.5,9,IF(AG16&lt;13,10,IF(AG16&lt;15,11,IF(AG16&lt;17,12,IF(AG16&lt;19,13,IF(AG16&lt;24,14,IF(AG16&lt;40,TRUNC(AG16*0.6),IF(AG16&lt;44,24,IF(AG16&lt;69,TRUNC(AG16*0.55),IF(AG16&lt;76,38,IF(AG16&gt;76,TRUNC(AG16*0.5)))))))))))))))))))</f>
        <v>0</v>
      </c>
      <c r="AI16" s="102"/>
      <c r="AJ16" s="89">
        <v>13</v>
      </c>
      <c r="AK16" s="103">
        <v>11</v>
      </c>
    </row>
    <row r="17" spans="1:37" ht="16" customHeight="1">
      <c r="A17" s="104"/>
      <c r="B17" s="250"/>
      <c r="C17" s="127" t="s">
        <v>118</v>
      </c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252"/>
      <c r="AH17" s="254"/>
      <c r="AI17" s="102"/>
      <c r="AJ17" s="89">
        <v>15</v>
      </c>
      <c r="AK17" s="103">
        <v>12</v>
      </c>
    </row>
    <row r="18" spans="1:37" ht="16" customHeight="1">
      <c r="A18" s="101"/>
      <c r="B18" s="249"/>
      <c r="C18" s="127" t="s">
        <v>117</v>
      </c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251">
        <f t="shared" si="1"/>
        <v>0</v>
      </c>
      <c r="AH18" s="253">
        <f>IF(AG18&lt;2.5,AG18,IF(AG18&lt;3.5,3,IF(AG18&lt;4.5,4,IF(AG18&lt;5.5,5,IF(AG18&lt;7,6,IF(AG18&lt;8.5,7,IF(AG18&lt;10,8,IF(AG18&lt;11.5,9,IF(AG18&lt;13,10,IF(AG18&lt;15,11,IF(AG18&lt;17,12,IF(AG18&lt;19,13,IF(AG18&lt;24,14,IF(AG18&lt;40,TRUNC(AG18*0.6),IF(AG18&lt;44,24,IF(AG18&lt;69,TRUNC(AG18*0.55),IF(AG18&lt;76,38,IF(AG18&gt;76,TRUNC(AG18*0.5)))))))))))))))))))</f>
        <v>0</v>
      </c>
      <c r="AI18" s="102"/>
      <c r="AJ18" s="89">
        <v>17</v>
      </c>
      <c r="AK18" s="103">
        <v>13</v>
      </c>
    </row>
    <row r="19" spans="1:37" ht="16" customHeight="1">
      <c r="A19" s="104"/>
      <c r="B19" s="250"/>
      <c r="C19" s="127" t="s">
        <v>118</v>
      </c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252"/>
      <c r="AH19" s="254"/>
      <c r="AJ19" s="89">
        <v>19</v>
      </c>
      <c r="AK19" s="103">
        <v>14</v>
      </c>
    </row>
    <row r="20" spans="1:37" ht="16" customHeight="1">
      <c r="A20" s="104"/>
      <c r="B20" s="249"/>
      <c r="C20" s="127" t="s">
        <v>117</v>
      </c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251">
        <f t="shared" si="1"/>
        <v>0</v>
      </c>
      <c r="AH20" s="253">
        <f>IF(AG20&lt;2.5,AG20,IF(AG20&lt;3.5,3,IF(AG20&lt;4.5,4,IF(AG20&lt;5.5,5,IF(AG20&lt;7,6,IF(AG20&lt;8.5,7,IF(AG20&lt;10,8,IF(AG20&lt;11.5,9,IF(AG20&lt;13,10,IF(AG20&lt;15,11,IF(AG20&lt;17,12,IF(AG20&lt;19,13,IF(AG20&lt;24,14,IF(AG20&lt;40,TRUNC(AG20*0.6),IF(AG20&lt;44,24,IF(AG20&lt;69,TRUNC(AG20*0.55),IF(AG20&lt;76,38,IF(AG20&gt;76,TRUNC(AG20*0.5)))))))))))))))))))</f>
        <v>0</v>
      </c>
      <c r="AJ20" s="89">
        <v>24</v>
      </c>
      <c r="AK20" s="129">
        <v>0.6</v>
      </c>
    </row>
    <row r="21" spans="1:37" ht="16" customHeight="1">
      <c r="A21" s="101"/>
      <c r="B21" s="250"/>
      <c r="C21" s="127" t="s">
        <v>118</v>
      </c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252"/>
      <c r="AH21" s="254"/>
      <c r="AJ21" s="89">
        <v>40</v>
      </c>
      <c r="AK21" s="103">
        <v>24</v>
      </c>
    </row>
    <row r="22" spans="1:37" ht="16" customHeight="1">
      <c r="A22" s="104"/>
      <c r="B22" s="249"/>
      <c r="C22" s="127" t="s">
        <v>117</v>
      </c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251">
        <f t="shared" si="1"/>
        <v>0</v>
      </c>
      <c r="AH22" s="253">
        <f>IF(AG22&lt;2.5,AG22,IF(AG22&lt;3.5,3,IF(AG22&lt;4.5,4,IF(AG22&lt;5.5,5,IF(AG22&lt;7,6,IF(AG22&lt;8.5,7,IF(AG22&lt;10,8,IF(AG22&lt;11.5,9,IF(AG22&lt;13,10,IF(AG22&lt;15,11,IF(AG22&lt;17,12,IF(AG22&lt;19,13,IF(AG22&lt;24,14,IF(AG22&lt;40,TRUNC(AG22*0.6),IF(AG22&lt;44,24,IF(AG22&lt;69,TRUNC(AG22*0.55),IF(AG22&lt;76,38,IF(AG22&gt;76,TRUNC(AG22*0.5)))))))))))))))))))</f>
        <v>0</v>
      </c>
      <c r="AJ22" s="89">
        <v>44</v>
      </c>
      <c r="AK22" s="129">
        <v>0.55000000000000004</v>
      </c>
    </row>
    <row r="23" spans="1:37" ht="16" customHeight="1">
      <c r="A23" s="104"/>
      <c r="B23" s="250"/>
      <c r="C23" s="127" t="s">
        <v>118</v>
      </c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252"/>
      <c r="AH23" s="254"/>
      <c r="AJ23" s="89">
        <v>69</v>
      </c>
      <c r="AK23" s="103">
        <v>38</v>
      </c>
    </row>
    <row r="24" spans="1:37" ht="16" customHeight="1">
      <c r="A24" s="101"/>
      <c r="B24" s="249"/>
      <c r="C24" s="127" t="s">
        <v>117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251">
        <f t="shared" si="1"/>
        <v>0</v>
      </c>
      <c r="AH24" s="253">
        <f>IF(AG24&lt;2.5,AG24,IF(AG24&lt;3.5,3,IF(AG24&lt;4.5,4,IF(AG24&lt;5.5,5,IF(AG24&lt;7,6,IF(AG24&lt;8.5,7,IF(AG24&lt;10,8,IF(AG24&lt;11.5,9,IF(AG24&lt;13,10,IF(AG24&lt;15,11,IF(AG24&lt;17,12,IF(AG24&lt;19,13,IF(AG24&lt;24,14,IF(AG24&lt;40,TRUNC(AG24*0.6),IF(AG24&lt;44,24,IF(AG24&lt;69,TRUNC(AG24*0.55),IF(AG24&lt;76,38,IF(AG24&gt;76,TRUNC(AG24*0.5)))))))))))))))))))</f>
        <v>0</v>
      </c>
      <c r="AJ24" s="105">
        <v>76</v>
      </c>
      <c r="AK24" s="130">
        <v>0.5</v>
      </c>
    </row>
    <row r="25" spans="1:37" ht="16" customHeight="1">
      <c r="A25" s="104"/>
      <c r="B25" s="250"/>
      <c r="C25" s="127" t="s">
        <v>118</v>
      </c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252"/>
      <c r="AH25" s="254"/>
    </row>
    <row r="26" spans="1:37" ht="16" customHeight="1">
      <c r="A26" s="104"/>
      <c r="B26" s="249"/>
      <c r="C26" s="127" t="s">
        <v>117</v>
      </c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251">
        <f t="shared" si="1"/>
        <v>0</v>
      </c>
      <c r="AH26" s="253">
        <f>IF(AG26&lt;2.5,AG26,IF(AG26&lt;3.5,3,IF(AG26&lt;4.5,4,IF(AG26&lt;5.5,5,IF(AG26&lt;7,6,IF(AG26&lt;8.5,7,IF(AG26&lt;10,8,IF(AG26&lt;11.5,9,IF(AG26&lt;13,10,IF(AG26&lt;15,11,IF(AG26&lt;17,12,IF(AG26&lt;19,13,IF(AG26&lt;24,14,IF(AG26&lt;40,TRUNC(AG26*0.6),IF(AG26&lt;44,24,IF(AG26&lt;69,TRUNC(AG26*0.55),IF(AG26&lt;76,38,IF(AG26&gt;76,TRUNC(AG26*0.5)))))))))))))))))))</f>
        <v>0</v>
      </c>
    </row>
    <row r="27" spans="1:37" ht="16" customHeight="1">
      <c r="A27" s="101"/>
      <c r="B27" s="250"/>
      <c r="C27" s="127" t="s">
        <v>118</v>
      </c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252"/>
      <c r="AH27" s="254"/>
    </row>
    <row r="28" spans="1:37" ht="16" customHeight="1">
      <c r="A28" s="104"/>
      <c r="B28" s="249"/>
      <c r="C28" s="127" t="s">
        <v>117</v>
      </c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251">
        <f>D28*$D$6+E28*$E$6+F28*$F$6+G28*$G$6+H28*$H$6+I28*$I$6+J28*$J$6+K28*$K$6+L28*$L$6+M28*$M$6+N28*$N$6+O28*$O$6+P28*$P$6+Q28*$Q$6+R28*$R$6+S28*$S$6+T28*$T$6+U28*$U$6+V28*$V$6+W28*$W$6+X28*$X$6+Y28*$Y$6+Z28*$Z$6+AA28*$AA$6+AB28*$AB$6+AC28*$AC$6+AD28*$AD$6+AE28*$AE$6+AF28*$AF$6+N29*$N$7+O29*$O$7+P29*$P$7+Q29*$Q$7+R29*$R$7+S29*$S$7+T29*$T$7+U29*$U$7+V29*$V$7+W29*$W$7+X29*$X$7</f>
        <v>0</v>
      </c>
      <c r="AH28" s="253">
        <f>IF(AG28&lt;2.5,AG28,IF(AG28&lt;3.5,3,IF(AG28&lt;4.5,4,IF(AG28&lt;5.5,5,IF(AG28&lt;7,6,IF(AG28&lt;8.5,7,IF(AG28&lt;10,8,IF(AG28&lt;11.5,9,IF(AG28&lt;13,10,IF(AG28&lt;15,11,IF(AG28&lt;17,12,IF(AG28&lt;19,13,IF(AG28&lt;24,14,IF(AG28&lt;40,TRUNC(AG28*0.6),IF(AG28&lt;44,24,IF(AG28&lt;69,TRUNC(AG28*0.55),IF(AG28&lt;76,38,IF(AG28&gt;76,TRUNC(AG28*0.5)))))))))))))))))))</f>
        <v>0</v>
      </c>
    </row>
    <row r="29" spans="1:37" ht="16" customHeight="1">
      <c r="A29" s="104"/>
      <c r="B29" s="250"/>
      <c r="C29" s="127" t="s">
        <v>118</v>
      </c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252"/>
      <c r="AH29" s="254"/>
    </row>
    <row r="30" spans="1:37" ht="16" customHeight="1">
      <c r="A30" s="101"/>
      <c r="B30" s="249"/>
      <c r="C30" s="127" t="s">
        <v>117</v>
      </c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251">
        <f>D30*$D$6+E30*$E$6+F30*$F$6+G30*$G$6+H30*$H$6+I30*$I$6+J30*$J$6+K30*$K$6+L30*$L$6+M30*$M$6+N30*$N$6+O30*$O$6+P30*$P$6+Q30*$Q$6+R30*$R$6+S30*$S$6+T30*$T$6+U30*$U$6+V30*$V$6+W30*$W$6+X30*$X$6+Y30*$Y$6+Z30*$Z$6+AA30*$AA$6+AB30*$AB$6+AC30*$AC$6+AD30*$AD$6+AE30*$AE$6+AF30*$AF$6+N31*$N$7+O31*$O$7+P31*$P$7+Q31*$Q$7+R31*$R$7+S31*$S$7+T31*$T$7+U31*$U$7+V31*$V$7+W31*$W$7+X31*$X$7</f>
        <v>0</v>
      </c>
      <c r="AH30" s="253">
        <f>IF(AG30&lt;2.5,AG30,IF(AG30&lt;3.5,3,IF(AG30&lt;4.5,4,IF(AG30&lt;5.5,5,IF(AG30&lt;7,6,IF(AG30&lt;8.5,7,IF(AG30&lt;10,8,IF(AG30&lt;11.5,9,IF(AG30&lt;13,10,IF(AG30&lt;15,11,IF(AG30&lt;17,12,IF(AG30&lt;19,13,IF(AG30&lt;24,14,IF(AG30&lt;40,TRUNC(AG30*0.6),IF(AG30&lt;44,24,IF(AG30&lt;69,TRUNC(AG30*0.55),IF(AG30&lt;76,38,IF(AG30&gt;76,TRUNC(AG30*0.5)))))))))))))))))))</f>
        <v>0</v>
      </c>
    </row>
    <row r="31" spans="1:37" ht="16" customHeight="1">
      <c r="A31" s="104"/>
      <c r="B31" s="250"/>
      <c r="C31" s="127" t="s">
        <v>118</v>
      </c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252"/>
      <c r="AH31" s="254"/>
    </row>
    <row r="32" spans="1:37" ht="16" customHeight="1">
      <c r="A32" s="104"/>
      <c r="B32" s="249"/>
      <c r="C32" s="127" t="s">
        <v>117</v>
      </c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251">
        <f>D32*$D$6+E32*$E$6+F32*$F$6+G32*$G$6+H32*$H$6+I32*$I$6+J32*$J$6+K32*$K$6+L32*$L$6+M32*$M$6+N32*$N$6+O32*$O$6+P32*$P$6+Q32*$Q$6+R32*$R$6+S32*$S$6+T32*$T$6+U32*$U$6+V32*$V$6+W32*$W$6+X32*$X$6+Y32*$Y$6+Z32*$Z$6+AA32*$AA$6+AB32*$AB$6+AC32*$AC$6+AD32*$AD$6+AE32*$AE$6+AF32*$AF$6+N33*$N$7+O33*$O$7+P33*$P$7+Q33*$Q$7+R33*$R$7+S33*$S$7+T33*$T$7+U33*$U$7+V33*$V$7+W33*$W$7+X33*$X$7</f>
        <v>0</v>
      </c>
      <c r="AH32" s="253">
        <f>IF(AG32&lt;2.5,AG32,IF(AG32&lt;3.5,3,IF(AG32&lt;4.5,4,IF(AG32&lt;5.5,5,IF(AG32&lt;7,6,IF(AG32&lt;8.5,7,IF(AG32&lt;10,8,IF(AG32&lt;11.5,9,IF(AG32&lt;13,10,IF(AG32&lt;15,11,IF(AG32&lt;17,12,IF(AG32&lt;19,13,IF(AG32&lt;24,14,IF(AG32&lt;40,TRUNC(AG32*0.6),IF(AG32&lt;44,24,IF(AG32&lt;69,TRUNC(AG32*0.55),IF(AG32&lt;76,38,IF(AG32&gt;76,TRUNC(AG32*0.5)))))))))))))))))))</f>
        <v>0</v>
      </c>
    </row>
    <row r="33" spans="2:34" ht="16" customHeight="1">
      <c r="B33" s="250"/>
      <c r="C33" s="127" t="s">
        <v>118</v>
      </c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252"/>
      <c r="AH33" s="254"/>
    </row>
    <row r="34" spans="2:34" ht="16" customHeight="1">
      <c r="B34" s="249"/>
      <c r="C34" s="127" t="s">
        <v>117</v>
      </c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251">
        <f>D34*$D$6+E34*$E$6+F34*$F$6+G34*$G$6+H34*$H$6+I34*$I$6+J34*$J$6+K34*$K$6+L34*$L$6+M34*$M$6+N34*$N$6+O34*$O$6+P34*$P$6+Q34*$Q$6+R34*$R$6+S34*$S$6+T34*$T$6+U34*$U$6+V34*$V$6+W34*$W$6+X34*$X$6+Y34*$Y$6+Z34*$Z$6+AA34*$AA$6+AB34*$AB$6+AC34*$AC$6+AD34*$AD$6+AE34*$AE$6+AF34*$AF$6+N35*$N$7+O35*$O$7+P35*$P$7+Q35*$Q$7+R35*$R$7+S35*$S$7+T35*$T$7+U35*$U$7+V35*$V$7+W35*$W$7+X35*$X$7</f>
        <v>0</v>
      </c>
      <c r="AH34" s="253">
        <f>IF(AG34&lt;2.5,AG34,IF(AG34&lt;3.5,3,IF(AG34&lt;4.5,4,IF(AG34&lt;5.5,5,IF(AG34&lt;7,6,IF(AG34&lt;8.5,7,IF(AG34&lt;10,8,IF(AG34&lt;11.5,9,IF(AG34&lt;13,10,IF(AG34&lt;15,11,IF(AG34&lt;17,12,IF(AG34&lt;19,13,IF(AG34&lt;24,14,IF(AG34&lt;40,TRUNC(AG34*0.6),IF(AG34&lt;44,24,IF(AG34&lt;69,TRUNC(AG34*0.55),IF(AG34&lt;76,38,IF(AG34&gt;76,TRUNC(AG34*0.5)))))))))))))))))))</f>
        <v>0</v>
      </c>
    </row>
    <row r="35" spans="2:34" ht="16" customHeight="1">
      <c r="B35" s="250"/>
      <c r="C35" s="127" t="s">
        <v>118</v>
      </c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252"/>
      <c r="AH35" s="254"/>
    </row>
    <row r="36" spans="2:34" ht="16" customHeight="1">
      <c r="B36" s="249"/>
      <c r="C36" s="127" t="s">
        <v>117</v>
      </c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251">
        <f>D36*$D$6+E36*$E$6+F36*$F$6+G36*$G$6+H36*$H$6+I36*$I$6+J36*$J$6+K36*$K$6+L36*$L$6+M36*$M$6+N36*$N$6+O36*$O$6+P36*$P$6+Q36*$Q$6+R36*$R$6+S36*$S$6+T36*$T$6+U36*$U$6+V36*$V$6+W36*$W$6+X36*$X$6+Y36*$Y$6+Z36*$Z$6+AA36*$AA$6+AB36*$AB$6+AC36*$AC$6+AD36*$AD$6+AE36*$AE$6+AF36*$AF$6+N37*$N$7+O37*$O$7+P37*$P$7+Q37*$Q$7+R37*$R$7+S37*$S$7+T37*$T$7+U37*$U$7+V37*$V$7+W37*$W$7+X37*$X$7</f>
        <v>0</v>
      </c>
      <c r="AH36" s="253">
        <f>IF(AG36&lt;2.5,AG36,IF(AG36&lt;3.5,3,IF(AG36&lt;4.5,4,IF(AG36&lt;5.5,5,IF(AG36&lt;7,6,IF(AG36&lt;8.5,7,IF(AG36&lt;10,8,IF(AG36&lt;11.5,9,IF(AG36&lt;13,10,IF(AG36&lt;15,11,IF(AG36&lt;17,12,IF(AG36&lt;19,13,IF(AG36&lt;24,14,IF(AG36&lt;40,TRUNC(AG36*0.6),IF(AG36&lt;44,24,IF(AG36&lt;69,TRUNC(AG36*0.55),IF(AG36&lt;76,38,IF(AG36&gt;76,TRUNC(AG36*0.5)))))))))))))))))))</f>
        <v>0</v>
      </c>
    </row>
    <row r="37" spans="2:34" ht="16" customHeight="1">
      <c r="B37" s="250"/>
      <c r="C37" s="127" t="s">
        <v>118</v>
      </c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252"/>
      <c r="AH37" s="254"/>
    </row>
    <row r="38" spans="2:34" ht="16" customHeight="1">
      <c r="B38" s="249"/>
      <c r="C38" s="127" t="s">
        <v>117</v>
      </c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251">
        <f>D38*$D$6+E38*$E$6+F38*$F$6+G38*$G$6+H38*$H$6+I38*$I$6+J38*$J$6+K38*$K$6+L38*$L$6+M38*$M$6+N38*$N$6+O38*$O$6+P38*$P$6+Q38*$Q$6+R38*$R$6+S38*$S$6+T38*$T$6+U38*$U$6+V38*$V$6+W38*$W$6+X38*$X$6+Y38*$Y$6+Z38*$Z$6+AA38*$AA$6+AB38*$AB$6+AC38*$AC$6+AD38*$AD$6+AE38*$AE$6+AF38*$AF$6+N39*$N$7+O39*$O$7+P39*$P$7+Q39*$Q$7+R39*$R$7+S39*$S$7+T39*$T$7+U39*$U$7+V39*$V$7+W39*$W$7+X39*$X$7</f>
        <v>0</v>
      </c>
      <c r="AH38" s="253">
        <f>IF(AG38&lt;2.5,AG38,IF(AG38&lt;3.5,3,IF(AG38&lt;4.5,4,IF(AG38&lt;5.5,5,IF(AG38&lt;7,6,IF(AG38&lt;8.5,7,IF(AG38&lt;10,8,IF(AG38&lt;11.5,9,IF(AG38&lt;13,10,IF(AG38&lt;15,11,IF(AG38&lt;17,12,IF(AG38&lt;19,13,IF(AG38&lt;24,14,IF(AG38&lt;40,TRUNC(AG38*0.6),IF(AG38&lt;44,24,IF(AG38&lt;69,TRUNC(AG38*0.55),IF(AG38&lt;76,38,IF(AG38&gt;76,TRUNC(AG38*0.5)))))))))))))))))))</f>
        <v>0</v>
      </c>
    </row>
    <row r="39" spans="2:34" ht="16" customHeight="1">
      <c r="B39" s="250"/>
      <c r="C39" s="127" t="s">
        <v>118</v>
      </c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252"/>
      <c r="AH39" s="254"/>
    </row>
    <row r="40" spans="2:34" ht="16" customHeight="1">
      <c r="B40" s="249"/>
      <c r="C40" s="127" t="s">
        <v>117</v>
      </c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251">
        <f>D40*$D$6+E40*$E$6+F40*$F$6+G40*$G$6+H40*$H$6+I40*$I$6+J40*$J$6+K40*$K$6+L40*$L$6+M40*$M$6+N40*$N$6+O40*$O$6+P40*$P$6+Q40*$Q$6+R40*$R$6+S40*$S$6+T40*$T$6+U40*$U$6+V40*$V$6+W40*$W$6+X40*$X$6+Y40*$Y$6+Z40*$Z$6+AA40*$AA$6+AB40*$AB$6+AC40*$AC$6+AD40*$AD$6+AE40*$AE$6+AF40*$AF$6+N41*$N$7+O41*$O$7+P41*$P$7+Q41*$Q$7+R41*$R$7+S41*$S$7+T41*$T$7+U41*$U$7+V41*$V$7+W41*$W$7+X41*$X$7</f>
        <v>0</v>
      </c>
      <c r="AH40" s="253">
        <f>IF(AG40&lt;2.5,AG40,IF(AG40&lt;3.5,3,IF(AG40&lt;4.5,4,IF(AG40&lt;5.5,5,IF(AG40&lt;7,6,IF(AG40&lt;8.5,7,IF(AG40&lt;10,8,IF(AG40&lt;11.5,9,IF(AG40&lt;13,10,IF(AG40&lt;15,11,IF(AG40&lt;17,12,IF(AG40&lt;19,13,IF(AG40&lt;24,14,IF(AG40&lt;40,TRUNC(AG40*0.6),IF(AG40&lt;44,24,IF(AG40&lt;69,TRUNC(AG40*0.55),IF(AG40&lt;76,38,IF(AG40&gt;76,TRUNC(AG40*0.5)))))))))))))))))))</f>
        <v>0</v>
      </c>
    </row>
    <row r="41" spans="2:34" ht="16" customHeight="1">
      <c r="B41" s="250"/>
      <c r="C41" s="127" t="s">
        <v>118</v>
      </c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252"/>
      <c r="AH41" s="254"/>
    </row>
    <row r="42" spans="2:34" ht="16" customHeight="1">
      <c r="B42" s="249"/>
      <c r="C42" s="127" t="s">
        <v>117</v>
      </c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251">
        <f>D42*$D$6+E42*$E$6+F42*$F$6+G42*$G$6+H42*$H$6+I42*$I$6+J42*$J$6+K42*$K$6+L42*$L$6+M42*$M$6+N42*$N$6+O42*$O$6+P42*$P$6+Q42*$Q$6+R42*$R$6+S42*$S$6+T42*$T$6+U42*$U$6+V42*$V$6+W42*$W$6+X42*$X$6+Y42*$Y$6+Z42*$Z$6+AA42*$AA$6+AB42*$AB$6+AC42*$AC$6+AD42*$AD$6+AE42*$AE$6+AF42*$AF$6+N43*$N$7+O43*$O$7+P43*$P$7+Q43*$Q$7+R43*$R$7+S43*$S$7+T43*$T$7+U43*$U$7+V43*$V$7+W43*$W$7+X43*$X$7</f>
        <v>0</v>
      </c>
      <c r="AH42" s="253">
        <f>IF(AG42&lt;2.5,AG42,IF(AG42&lt;3.5,3,IF(AG42&lt;4.5,4,IF(AG42&lt;5.5,5,IF(AG42&lt;7,6,IF(AG42&lt;8.5,7,IF(AG42&lt;10,8,IF(AG42&lt;11.5,9,IF(AG42&lt;13,10,IF(AG42&lt;15,11,IF(AG42&lt;17,12,IF(AG42&lt;19,13,IF(AG42&lt;24,14,IF(AG42&lt;40,TRUNC(AG42*0.6),IF(AG42&lt;44,24,IF(AG42&lt;69,TRUNC(AG42*0.55),IF(AG42&lt;76,38,IF(AG42&gt;76,TRUNC(AG42*0.5)))))))))))))))))))</f>
        <v>0</v>
      </c>
    </row>
    <row r="43" spans="2:34" ht="16" customHeight="1">
      <c r="B43" s="250"/>
      <c r="C43" s="127" t="s">
        <v>118</v>
      </c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252"/>
      <c r="AH43" s="254"/>
    </row>
    <row r="44" spans="2:34" ht="16" customHeight="1">
      <c r="B44" s="249"/>
      <c r="C44" s="127" t="s">
        <v>117</v>
      </c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251">
        <f>D44*$D$6+E44*$E$6+F44*$F$6+G44*$G$6+H44*$H$6+I44*$I$6+J44*$J$6+K44*$K$6+L44*$L$6+M44*$M$6+N44*$N$6+O44*$O$6+P44*$P$6+Q44*$Q$6+R44*$R$6+S44*$S$6+T44*$T$6+U44*$U$6+V44*$V$6+W44*$W$6+X44*$X$6+Y44*$Y$6+Z44*$Z$6+AA44*$AA$6+AB44*$AB$6+AC44*$AC$6+AD44*$AD$6+AE44*$AE$6+AF44*$AF$6+N45*$N$7+O45*$O$7+P45*$P$7+Q45*$Q$7+R45*$R$7+S45*$S$7+T45*$T$7+U45*$U$7+V45*$V$7+W45*$W$7+X45*$X$7</f>
        <v>0</v>
      </c>
      <c r="AH44" s="253">
        <f>IF(AG44&lt;2.5,AG44,IF(AG44&lt;3.5,3,IF(AG44&lt;4.5,4,IF(AG44&lt;5.5,5,IF(AG44&lt;7,6,IF(AG44&lt;8.5,7,IF(AG44&lt;10,8,IF(AG44&lt;11.5,9,IF(AG44&lt;13,10,IF(AG44&lt;15,11,IF(AG44&lt;17,12,IF(AG44&lt;19,13,IF(AG44&lt;24,14,IF(AG44&lt;40,TRUNC(AG44*0.6),IF(AG44&lt;44,24,IF(AG44&lt;69,TRUNC(AG44*0.55),IF(AG44&lt;76,38,IF(AG44&gt;76,TRUNC(AG44*0.5)))))))))))))))))))</f>
        <v>0</v>
      </c>
    </row>
    <row r="45" spans="2:34" ht="16" customHeight="1">
      <c r="B45" s="250"/>
      <c r="C45" s="127" t="s">
        <v>118</v>
      </c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252"/>
      <c r="AH45" s="254"/>
    </row>
    <row r="46" spans="2:34" ht="16" customHeight="1">
      <c r="B46" s="249"/>
      <c r="C46" s="127" t="s">
        <v>117</v>
      </c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251">
        <f>D46*$D$6+E46*$E$6+F46*$F$6+G46*$G$6+H46*$H$6+I46*$I$6+J46*$J$6+K46*$K$6+L46*$L$6+M46*$M$6+N46*$N$6+O46*$O$6+P46*$P$6+Q46*$Q$6+R46*$R$6+S46*$S$6+T46*$T$6+U46*$U$6+V46*$V$6+W46*$W$6+X46*$X$6+Y46*$Y$6+Z46*$Z$6+AA46*$AA$6+AB46*$AB$6+AC46*$AC$6+AD46*$AD$6+AE46*$AE$6+AF46*$AF$6+N47*$N$7+O47*$O$7+P47*$P$7+Q47*$Q$7+R47*$R$7+S47*$S$7+T47*$T$7+U47*$U$7+V47*$V$7+W47*$W$7+X47*$X$7</f>
        <v>0</v>
      </c>
      <c r="AH46" s="253">
        <f>IF(AG46&lt;2.5,AG46,IF(AG46&lt;3.5,3,IF(AG46&lt;4.5,4,IF(AG46&lt;5.5,5,IF(AG46&lt;7,6,IF(AG46&lt;8.5,7,IF(AG46&lt;10,8,IF(AG46&lt;11.5,9,IF(AG46&lt;13,10,IF(AG46&lt;15,11,IF(AG46&lt;17,12,IF(AG46&lt;19,13,IF(AG46&lt;24,14,IF(AG46&lt;40,TRUNC(AG46*0.6),IF(AG46&lt;44,24,IF(AG46&lt;69,TRUNC(AG46*0.55),IF(AG46&lt;76,38,IF(AG46&gt;76,TRUNC(AG46*0.5)))))))))))))))))))</f>
        <v>0</v>
      </c>
    </row>
    <row r="47" spans="2:34" ht="16" customHeight="1">
      <c r="B47" s="250"/>
      <c r="C47" s="127" t="s">
        <v>118</v>
      </c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252"/>
      <c r="AH47" s="254"/>
    </row>
    <row r="48" spans="2:34" ht="8.15" customHeight="1">
      <c r="B48" s="89"/>
      <c r="AG48" s="131"/>
      <c r="AH48" s="106"/>
    </row>
    <row r="49" spans="1:37" ht="15" customHeight="1">
      <c r="B49" s="89"/>
      <c r="H49" s="85" t="s">
        <v>119</v>
      </c>
      <c r="AG49" s="131"/>
      <c r="AH49" s="106"/>
    </row>
    <row r="50" spans="1:37" ht="16" customHeight="1">
      <c r="B50" s="89"/>
      <c r="H50" s="244" t="s">
        <v>120</v>
      </c>
      <c r="I50" s="245"/>
      <c r="J50" s="246"/>
      <c r="K50" s="132" t="s">
        <v>121</v>
      </c>
      <c r="L50" s="244" t="s">
        <v>120</v>
      </c>
      <c r="M50" s="245"/>
      <c r="N50" s="246"/>
      <c r="O50" s="132" t="s">
        <v>121</v>
      </c>
      <c r="P50" s="244" t="s">
        <v>120</v>
      </c>
      <c r="Q50" s="245"/>
      <c r="R50" s="246"/>
      <c r="S50" s="132" t="s">
        <v>121</v>
      </c>
      <c r="T50" s="244" t="s">
        <v>120</v>
      </c>
      <c r="U50" s="245"/>
      <c r="V50" s="246"/>
      <c r="W50" s="132" t="s">
        <v>121</v>
      </c>
      <c r="X50" s="244" t="s">
        <v>120</v>
      </c>
      <c r="Y50" s="245"/>
      <c r="Z50" s="246"/>
      <c r="AA50" s="132" t="s">
        <v>121</v>
      </c>
      <c r="AH50" s="103"/>
    </row>
    <row r="51" spans="1:37" ht="15" customHeight="1">
      <c r="B51" s="107"/>
      <c r="C51" s="85"/>
      <c r="H51" s="244" t="s">
        <v>122</v>
      </c>
      <c r="I51" s="245"/>
      <c r="J51" s="246"/>
      <c r="K51" s="132">
        <v>3</v>
      </c>
      <c r="L51" s="244" t="s">
        <v>123</v>
      </c>
      <c r="M51" s="245"/>
      <c r="N51" s="246"/>
      <c r="O51" s="132">
        <v>7</v>
      </c>
      <c r="P51" s="244" t="s">
        <v>124</v>
      </c>
      <c r="Q51" s="245"/>
      <c r="R51" s="246"/>
      <c r="S51" s="132">
        <v>11</v>
      </c>
      <c r="T51" s="244" t="s">
        <v>125</v>
      </c>
      <c r="U51" s="245"/>
      <c r="V51" s="246"/>
      <c r="W51" s="132" t="s">
        <v>126</v>
      </c>
      <c r="X51" s="244" t="s">
        <v>127</v>
      </c>
      <c r="Y51" s="245"/>
      <c r="Z51" s="246"/>
      <c r="AA51" s="132" t="s">
        <v>128</v>
      </c>
      <c r="AG51" s="131"/>
      <c r="AH51" s="106"/>
    </row>
    <row r="52" spans="1:37" ht="15" customHeight="1">
      <c r="B52" s="247" t="s">
        <v>129</v>
      </c>
      <c r="C52" s="248"/>
      <c r="D52" s="248"/>
      <c r="E52" s="248"/>
      <c r="H52" s="244" t="s">
        <v>130</v>
      </c>
      <c r="I52" s="245"/>
      <c r="J52" s="246"/>
      <c r="K52" s="132">
        <v>4</v>
      </c>
      <c r="L52" s="244" t="s">
        <v>131</v>
      </c>
      <c r="M52" s="245"/>
      <c r="N52" s="246"/>
      <c r="O52" s="132">
        <v>8</v>
      </c>
      <c r="P52" s="244" t="s">
        <v>132</v>
      </c>
      <c r="Q52" s="245"/>
      <c r="R52" s="246"/>
      <c r="S52" s="132">
        <v>12</v>
      </c>
      <c r="T52" s="244" t="s">
        <v>133</v>
      </c>
      <c r="U52" s="245"/>
      <c r="V52" s="246"/>
      <c r="W52" s="132">
        <v>24</v>
      </c>
      <c r="X52" s="244"/>
      <c r="Y52" s="245"/>
      <c r="Z52" s="246"/>
      <c r="AA52" s="132"/>
      <c r="AG52" s="131"/>
      <c r="AH52" s="106"/>
    </row>
    <row r="53" spans="1:37" ht="15" customHeight="1">
      <c r="B53" s="89"/>
      <c r="H53" s="244" t="s">
        <v>134</v>
      </c>
      <c r="I53" s="245"/>
      <c r="J53" s="246"/>
      <c r="K53" s="132">
        <v>5</v>
      </c>
      <c r="L53" s="244" t="s">
        <v>135</v>
      </c>
      <c r="M53" s="245"/>
      <c r="N53" s="246"/>
      <c r="O53" s="132">
        <v>9</v>
      </c>
      <c r="P53" s="244" t="s">
        <v>136</v>
      </c>
      <c r="Q53" s="245"/>
      <c r="R53" s="246"/>
      <c r="S53" s="132">
        <v>13</v>
      </c>
      <c r="T53" s="244" t="s">
        <v>137</v>
      </c>
      <c r="U53" s="245"/>
      <c r="V53" s="246"/>
      <c r="W53" s="132" t="s">
        <v>138</v>
      </c>
      <c r="X53" s="244"/>
      <c r="Y53" s="245"/>
      <c r="Z53" s="246"/>
      <c r="AA53" s="132"/>
      <c r="AG53" s="131"/>
      <c r="AH53" s="106"/>
    </row>
    <row r="54" spans="1:37" ht="15" customHeight="1">
      <c r="B54" s="89"/>
      <c r="H54" s="244" t="s">
        <v>139</v>
      </c>
      <c r="I54" s="245"/>
      <c r="J54" s="246"/>
      <c r="K54" s="132">
        <v>6</v>
      </c>
      <c r="L54" s="244" t="s">
        <v>140</v>
      </c>
      <c r="M54" s="245"/>
      <c r="N54" s="246"/>
      <c r="O54" s="132">
        <v>10</v>
      </c>
      <c r="P54" s="244" t="s">
        <v>141</v>
      </c>
      <c r="Q54" s="245"/>
      <c r="R54" s="246"/>
      <c r="S54" s="132">
        <v>14</v>
      </c>
      <c r="T54" s="244" t="s">
        <v>142</v>
      </c>
      <c r="U54" s="245"/>
      <c r="V54" s="246"/>
      <c r="W54" s="132">
        <v>38</v>
      </c>
      <c r="X54" s="244"/>
      <c r="Y54" s="245"/>
      <c r="Z54" s="246"/>
      <c r="AA54" s="132"/>
      <c r="AG54" s="131"/>
      <c r="AH54" s="106"/>
    </row>
    <row r="55" spans="1:37" ht="12" customHeight="1">
      <c r="B55" s="105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133"/>
      <c r="AH55" s="110"/>
    </row>
    <row r="56" spans="1:37" ht="26.15" customHeight="1">
      <c r="B56" s="83" t="s">
        <v>91</v>
      </c>
      <c r="F56" s="84" t="s">
        <v>74</v>
      </c>
      <c r="H56" s="262" t="str">
        <f>$H$1</f>
        <v>地域産物販売促進施設新築工事</v>
      </c>
      <c r="I56" s="262"/>
      <c r="J56" s="262"/>
      <c r="K56" s="262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</row>
    <row r="57" spans="1:37" ht="12" customHeight="1">
      <c r="A57" s="85"/>
      <c r="B57" s="86"/>
      <c r="C57" s="86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8"/>
    </row>
    <row r="58" spans="1:37" ht="18" customHeight="1">
      <c r="A58" s="85"/>
      <c r="B58" s="256" t="s">
        <v>77</v>
      </c>
      <c r="C58" s="99"/>
      <c r="D58" s="259" t="s">
        <v>75</v>
      </c>
      <c r="E58" s="259"/>
      <c r="F58" s="259"/>
      <c r="G58" s="259"/>
      <c r="H58" s="259"/>
      <c r="I58" s="259"/>
      <c r="J58" s="259"/>
      <c r="K58" s="259"/>
      <c r="L58" s="259"/>
      <c r="M58" s="259"/>
      <c r="N58" s="259" t="s">
        <v>92</v>
      </c>
      <c r="O58" s="259"/>
      <c r="P58" s="259"/>
      <c r="Q58" s="259"/>
      <c r="R58" s="259"/>
      <c r="S58" s="259"/>
      <c r="T58" s="259"/>
      <c r="U58" s="259"/>
      <c r="V58" s="259"/>
      <c r="W58" s="259"/>
      <c r="X58" s="259"/>
      <c r="Y58" s="259" t="s">
        <v>76</v>
      </c>
      <c r="Z58" s="259"/>
      <c r="AA58" s="259"/>
      <c r="AB58" s="259"/>
      <c r="AC58" s="259"/>
      <c r="AD58" s="259"/>
      <c r="AE58" s="259"/>
      <c r="AF58" s="259"/>
      <c r="AG58" s="99"/>
      <c r="AH58" s="90"/>
      <c r="AJ58" s="85"/>
    </row>
    <row r="59" spans="1:37" ht="16" customHeight="1">
      <c r="A59" s="85"/>
      <c r="B59" s="257"/>
      <c r="C59" s="91"/>
      <c r="D59" s="108" t="s">
        <v>93</v>
      </c>
      <c r="E59" s="108" t="s">
        <v>94</v>
      </c>
      <c r="F59" s="112" t="s">
        <v>94</v>
      </c>
      <c r="G59" s="112" t="s">
        <v>94</v>
      </c>
      <c r="H59" s="112" t="s">
        <v>94</v>
      </c>
      <c r="I59" s="108" t="s">
        <v>95</v>
      </c>
      <c r="J59" s="108" t="s">
        <v>95</v>
      </c>
      <c r="K59" s="112" t="s">
        <v>95</v>
      </c>
      <c r="L59" s="112" t="s">
        <v>95</v>
      </c>
      <c r="M59" s="108" t="s">
        <v>95</v>
      </c>
      <c r="N59" s="108" t="s">
        <v>96</v>
      </c>
      <c r="O59" s="108" t="s">
        <v>97</v>
      </c>
      <c r="P59" s="108" t="s">
        <v>98</v>
      </c>
      <c r="Q59" s="108" t="s">
        <v>99</v>
      </c>
      <c r="R59" s="108" t="s">
        <v>100</v>
      </c>
      <c r="S59" s="108" t="s">
        <v>101</v>
      </c>
      <c r="T59" s="108" t="s">
        <v>102</v>
      </c>
      <c r="U59" s="108" t="s">
        <v>103</v>
      </c>
      <c r="V59" s="108" t="s">
        <v>104</v>
      </c>
      <c r="W59" s="108" t="s">
        <v>105</v>
      </c>
      <c r="X59" s="108" t="s">
        <v>106</v>
      </c>
      <c r="Y59" s="91" t="s">
        <v>78</v>
      </c>
      <c r="Z59" s="111" t="s">
        <v>79</v>
      </c>
      <c r="AA59" s="91" t="s">
        <v>78</v>
      </c>
      <c r="AB59" s="91" t="s">
        <v>78</v>
      </c>
      <c r="AC59" s="111" t="s">
        <v>88</v>
      </c>
      <c r="AD59" s="111" t="s">
        <v>88</v>
      </c>
      <c r="AE59" s="91" t="s">
        <v>80</v>
      </c>
      <c r="AF59" s="111" t="s">
        <v>107</v>
      </c>
      <c r="AG59" s="91" t="s">
        <v>81</v>
      </c>
      <c r="AH59" s="94" t="s">
        <v>82</v>
      </c>
    </row>
    <row r="60" spans="1:37" ht="16" customHeight="1">
      <c r="B60" s="257"/>
      <c r="C60" s="91"/>
      <c r="D60" s="113" t="s">
        <v>108</v>
      </c>
      <c r="E60" s="114" t="s">
        <v>108</v>
      </c>
      <c r="F60" s="113" t="s">
        <v>109</v>
      </c>
      <c r="G60" s="113" t="s">
        <v>110</v>
      </c>
      <c r="H60" s="113" t="s">
        <v>111</v>
      </c>
      <c r="I60" s="114" t="s">
        <v>108</v>
      </c>
      <c r="J60" s="114" t="s">
        <v>109</v>
      </c>
      <c r="K60" s="113" t="s">
        <v>110</v>
      </c>
      <c r="L60" s="113" t="s">
        <v>111</v>
      </c>
      <c r="M60" s="114" t="s">
        <v>112</v>
      </c>
      <c r="N60" s="114" t="s">
        <v>113</v>
      </c>
      <c r="O60" s="114" t="s">
        <v>113</v>
      </c>
      <c r="P60" s="114" t="s">
        <v>113</v>
      </c>
      <c r="Q60" s="114" t="s">
        <v>113</v>
      </c>
      <c r="R60" s="114" t="s">
        <v>113</v>
      </c>
      <c r="S60" s="114" t="s">
        <v>113</v>
      </c>
      <c r="T60" s="114" t="s">
        <v>113</v>
      </c>
      <c r="U60" s="114" t="s">
        <v>113</v>
      </c>
      <c r="V60" s="114" t="s">
        <v>113</v>
      </c>
      <c r="W60" s="114" t="s">
        <v>83</v>
      </c>
      <c r="X60" s="114" t="s">
        <v>83</v>
      </c>
      <c r="Y60" s="114" t="s">
        <v>84</v>
      </c>
      <c r="Z60" s="134" t="s">
        <v>85</v>
      </c>
      <c r="AA60" s="114" t="s">
        <v>86</v>
      </c>
      <c r="AB60" s="114" t="s">
        <v>87</v>
      </c>
      <c r="AC60" s="134" t="s">
        <v>114</v>
      </c>
      <c r="AD60" s="134" t="s">
        <v>115</v>
      </c>
      <c r="AE60" s="134" t="s">
        <v>88</v>
      </c>
      <c r="AF60" s="134" t="s">
        <v>116</v>
      </c>
      <c r="AG60" s="91" t="s">
        <v>89</v>
      </c>
      <c r="AH60" s="94" t="s">
        <v>89</v>
      </c>
    </row>
    <row r="61" spans="1:37" ht="16" customHeight="1">
      <c r="B61" s="257"/>
      <c r="C61" s="115" t="s">
        <v>117</v>
      </c>
      <c r="D61" s="116">
        <v>0.21099999999999999</v>
      </c>
      <c r="E61" s="116">
        <v>0.26400000000000001</v>
      </c>
      <c r="F61" s="116">
        <v>0.38</v>
      </c>
      <c r="G61" s="116">
        <v>0.52600000000000002</v>
      </c>
      <c r="H61" s="116">
        <v>0.74099999999999999</v>
      </c>
      <c r="I61" s="116">
        <v>0.38700000000000001</v>
      </c>
      <c r="J61" s="116">
        <v>0.55800000000000005</v>
      </c>
      <c r="K61" s="116">
        <v>0.70799999999999996</v>
      </c>
      <c r="L61" s="116">
        <v>1.04</v>
      </c>
      <c r="M61" s="116">
        <v>1.26</v>
      </c>
      <c r="N61" s="116">
        <v>1.59</v>
      </c>
      <c r="O61" s="116">
        <v>1.77</v>
      </c>
      <c r="P61" s="116">
        <v>1.86</v>
      </c>
      <c r="Q61" s="116">
        <v>1.95</v>
      </c>
      <c r="R61" s="116">
        <v>2.12</v>
      </c>
      <c r="S61" s="116">
        <v>2.2999999999999998</v>
      </c>
      <c r="T61" s="116">
        <v>2.57</v>
      </c>
      <c r="U61" s="116">
        <v>2.92</v>
      </c>
      <c r="V61" s="116">
        <v>3.1</v>
      </c>
      <c r="W61" s="116">
        <v>3.19</v>
      </c>
      <c r="X61" s="116">
        <v>3.27</v>
      </c>
      <c r="Y61" s="116">
        <v>0.16800000000000001</v>
      </c>
      <c r="Z61" s="116">
        <v>0.1</v>
      </c>
      <c r="AA61" s="116">
        <v>0.125</v>
      </c>
      <c r="AB61" s="116">
        <v>0.4</v>
      </c>
      <c r="AC61" s="116">
        <v>0.05</v>
      </c>
      <c r="AD61" s="116">
        <v>0.1</v>
      </c>
      <c r="AE61" s="116">
        <v>0.29299999999999998</v>
      </c>
      <c r="AF61" s="116">
        <v>0.05</v>
      </c>
      <c r="AG61" s="109"/>
      <c r="AH61" s="119"/>
      <c r="AJ61" s="97" t="s">
        <v>90</v>
      </c>
      <c r="AK61" s="87"/>
    </row>
    <row r="62" spans="1:37" ht="16" customHeight="1" thickBot="1">
      <c r="B62" s="258"/>
      <c r="C62" s="120" t="s">
        <v>118</v>
      </c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>
        <f>N61*1.5</f>
        <v>2.3850000000000002</v>
      </c>
      <c r="O62" s="121">
        <f t="shared" ref="O62:X62" si="2">O61*1.5</f>
        <v>2.6550000000000002</v>
      </c>
      <c r="P62" s="121">
        <f t="shared" si="2"/>
        <v>2.79</v>
      </c>
      <c r="Q62" s="121">
        <f t="shared" si="2"/>
        <v>2.9249999999999998</v>
      </c>
      <c r="R62" s="121">
        <f t="shared" si="2"/>
        <v>3.18</v>
      </c>
      <c r="S62" s="121">
        <f t="shared" si="2"/>
        <v>3.4499999999999997</v>
      </c>
      <c r="T62" s="121">
        <f t="shared" si="2"/>
        <v>3.8549999999999995</v>
      </c>
      <c r="U62" s="121">
        <f t="shared" si="2"/>
        <v>4.38</v>
      </c>
      <c r="V62" s="121">
        <f t="shared" si="2"/>
        <v>4.6500000000000004</v>
      </c>
      <c r="W62" s="121">
        <f t="shared" si="2"/>
        <v>4.7850000000000001</v>
      </c>
      <c r="X62" s="121">
        <f t="shared" si="2"/>
        <v>4.9050000000000002</v>
      </c>
      <c r="Y62" s="121"/>
      <c r="Z62" s="121"/>
      <c r="AA62" s="121"/>
      <c r="AB62" s="121"/>
      <c r="AC62" s="121"/>
      <c r="AD62" s="121"/>
      <c r="AE62" s="121"/>
      <c r="AF62" s="121"/>
      <c r="AG62" s="123"/>
      <c r="AH62" s="124"/>
      <c r="AJ62" s="85"/>
    </row>
    <row r="63" spans="1:37" ht="16" customHeight="1" thickTop="1">
      <c r="A63" s="98"/>
      <c r="B63" s="260"/>
      <c r="C63" s="125" t="s">
        <v>117</v>
      </c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261">
        <f>D63*$D$6+E63*$E$6+F63*$F$6+G63*$G$6+H63*$H$6+I63*$I$6+J63*$J$6+K63*$K$6+L63*$L$6+M63*$M$6+N63*$N$6+O63*$O$6+P63*$P$6+Q63*$Q$6+R63*$R$6+S63*$S$6+T63*$T$6+U63*$U$6+V63*$V$6+W63*$W$6+X63*$X$6+Y63*$Y$6+Z63*$Z$6+AA63*$AA$6+AB63*$AB$6+AC63*$AC$6+AD63*$AD$6+AE63*$AE$6+AF63*$AF$6+N64*$N$7+O64*$O$7+P64*$P$7+Q64*$Q$7+R64*$R$7+S64*$S$7+T64*$T$7+U64*$U$7+V64*$V$7+W64*$W$7+X64*$X$7</f>
        <v>0</v>
      </c>
      <c r="AH63" s="255">
        <f>IF(AG63&lt;2.5,AG63,IF(AG63&lt;3.5,3,IF(AG63&lt;4.5,4,IF(AG63&lt;5.5,5,IF(AG63&lt;7,6,IF(AG63&lt;8.5,7,IF(AG63&lt;10,8,IF(AG63&lt;11.5,9,IF(AG63&lt;13,10,IF(AG63&lt;15,11,IF(AG63&lt;17,12,IF(AG63&lt;19,13,IF(AG63&lt;24,14,IF(AG63&lt;40,TRUNC(AG63*0.6),IF(AG63&lt;44,24,IF(AG63&lt;69,TRUNC(AG63*0.55),IF(AG63&lt;76,38,IF(AG63&gt;76,TRUNC(AG63*0.5)))))))))))))))))))</f>
        <v>0</v>
      </c>
      <c r="AJ63" s="99">
        <v>2.5</v>
      </c>
      <c r="AK63" s="100">
        <v>3</v>
      </c>
    </row>
    <row r="64" spans="1:37" ht="16" customHeight="1">
      <c r="A64" s="101"/>
      <c r="B64" s="250"/>
      <c r="C64" s="127" t="s">
        <v>118</v>
      </c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252"/>
      <c r="AH64" s="254"/>
      <c r="AI64" s="102"/>
      <c r="AJ64" s="89">
        <v>3.5</v>
      </c>
      <c r="AK64" s="103">
        <v>4</v>
      </c>
    </row>
    <row r="65" spans="1:37" ht="16" customHeight="1">
      <c r="A65" s="104"/>
      <c r="B65" s="249"/>
      <c r="C65" s="127" t="s">
        <v>117</v>
      </c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251">
        <f t="shared" ref="AG65" si="3">D65*$D$6+E65*$E$6+F65*$F$6+G65*$G$6+H65*$H$6+I65*$I$6+J65*$J$6+K65*$K$6+L65*$L$6+M65*$M$6+N65*$N$6+O65*$O$6+P65*$P$6+Q65*$Q$6+R65*$R$6+S65*$S$6+T65*$T$6+U65*$U$6+V65*$V$6+W65*$W$6+X65*$X$6+Y65*$Y$6+Z65*$Z$6+AA65*$AA$6+AB65*$AB$6+AC65*$AC$6+AD65*$AD$6+AE65*$AE$6+AF65*$AF$6+N66*$N$7+O66*$O$7+P66*$P$7+Q66*$Q$7+R66*$R$7+S66*$S$7+T66*$T$7+U66*$U$7+V66*$V$7+W66*$W$7+X66*$X$7</f>
        <v>0</v>
      </c>
      <c r="AH65" s="253">
        <f>IF(AG65&lt;2.5,AG65,IF(AG65&lt;3.5,3,IF(AG65&lt;4.5,4,IF(AG65&lt;5.5,5,IF(AG65&lt;7,6,IF(AG65&lt;8.5,7,IF(AG65&lt;10,8,IF(AG65&lt;11.5,9,IF(AG65&lt;13,10,IF(AG65&lt;15,11,IF(AG65&lt;17,12,IF(AG65&lt;19,13,IF(AG65&lt;24,14,IF(AG65&lt;40,TRUNC(AG65*0.6),IF(AG65&lt;44,24,IF(AG65&lt;69,TRUNC(AG65*0.55),IF(AG65&lt;76,38,IF(AG65&gt;76,TRUNC(AG65*0.5)))))))))))))))))))</f>
        <v>0</v>
      </c>
      <c r="AI65" s="102"/>
      <c r="AJ65" s="89">
        <v>4.5</v>
      </c>
      <c r="AK65" s="103">
        <v>5</v>
      </c>
    </row>
    <row r="66" spans="1:37" ht="16" customHeight="1">
      <c r="A66" s="104"/>
      <c r="B66" s="250"/>
      <c r="C66" s="127" t="s">
        <v>118</v>
      </c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252"/>
      <c r="AH66" s="254"/>
      <c r="AI66" s="102"/>
      <c r="AJ66" s="89">
        <v>5.5</v>
      </c>
      <c r="AK66" s="103">
        <v>6</v>
      </c>
    </row>
    <row r="67" spans="1:37" ht="16" customHeight="1">
      <c r="A67" s="101"/>
      <c r="B67" s="249"/>
      <c r="C67" s="127" t="s">
        <v>117</v>
      </c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251">
        <f t="shared" ref="AG67" si="4">D67*$D$6+E67*$E$6+F67*$F$6+G67*$G$6+H67*$H$6+I67*$I$6+J67*$J$6+K67*$K$6+L67*$L$6+M67*$M$6+N67*$N$6+O67*$O$6+P67*$P$6+Q67*$Q$6+R67*$R$6+S67*$S$6+T67*$T$6+U67*$U$6+V67*$V$6+W67*$W$6+X67*$X$6+Y67*$Y$6+Z67*$Z$6+AA67*$AA$6+AB67*$AB$6+AC67*$AC$6+AD67*$AD$6+AE67*$AE$6+AF67*$AF$6+N68*$N$7+O68*$O$7+P68*$P$7+Q68*$Q$7+R68*$R$7+S68*$S$7+T68*$T$7+U68*$U$7+V68*$V$7+W68*$W$7+X68*$X$7</f>
        <v>0</v>
      </c>
      <c r="AH67" s="253">
        <f>IF(AG67&lt;2.5,AG67,IF(AG67&lt;3.5,3,IF(AG67&lt;4.5,4,IF(AG67&lt;5.5,5,IF(AG67&lt;7,6,IF(AG67&lt;8.5,7,IF(AG67&lt;10,8,IF(AG67&lt;11.5,9,IF(AG67&lt;13,10,IF(AG67&lt;15,11,IF(AG67&lt;17,12,IF(AG67&lt;19,13,IF(AG67&lt;24,14,IF(AG67&lt;40,TRUNC(AG67*0.6),IF(AG67&lt;44,24,IF(AG67&lt;69,TRUNC(AG67*0.55),IF(AG67&lt;76,38,IF(AG67&gt;76,TRUNC(AG67*0.5)))))))))))))))))))</f>
        <v>0</v>
      </c>
      <c r="AI67" s="102"/>
      <c r="AJ67" s="89">
        <v>7</v>
      </c>
      <c r="AK67" s="103">
        <v>7</v>
      </c>
    </row>
    <row r="68" spans="1:37" ht="16" customHeight="1">
      <c r="A68" s="104"/>
      <c r="B68" s="250"/>
      <c r="C68" s="127" t="s">
        <v>118</v>
      </c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252"/>
      <c r="AH68" s="254"/>
      <c r="AI68" s="102"/>
      <c r="AJ68" s="89">
        <v>8.5</v>
      </c>
      <c r="AK68" s="103">
        <v>8</v>
      </c>
    </row>
    <row r="69" spans="1:37" ht="16" customHeight="1">
      <c r="A69" s="104"/>
      <c r="B69" s="249"/>
      <c r="C69" s="127" t="s">
        <v>117</v>
      </c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  <c r="AF69" s="128"/>
      <c r="AG69" s="251">
        <f t="shared" ref="AG69" si="5">D69*$D$6+E69*$E$6+F69*$F$6+G69*$G$6+H69*$H$6+I69*$I$6+J69*$J$6+K69*$K$6+L69*$L$6+M69*$M$6+N69*$N$6+O69*$O$6+P69*$P$6+Q69*$Q$6+R69*$R$6+S69*$S$6+T69*$T$6+U69*$U$6+V69*$V$6+W69*$W$6+X69*$X$6+Y69*$Y$6+Z69*$Z$6+AA69*$AA$6+AB69*$AB$6+AC69*$AC$6+AD69*$AD$6+AE69*$AE$6+AF69*$AF$6+N70*$N$7+O70*$O$7+P70*$P$7+Q70*$Q$7+R70*$R$7+S70*$S$7+T70*$T$7+U70*$U$7+V70*$V$7+W70*$W$7+X70*$X$7</f>
        <v>0</v>
      </c>
      <c r="AH69" s="253">
        <f>IF(AG69&lt;2.5,AG69,IF(AG69&lt;3.5,3,IF(AG69&lt;4.5,4,IF(AG69&lt;5.5,5,IF(AG69&lt;7,6,IF(AG69&lt;8.5,7,IF(AG69&lt;10,8,IF(AG69&lt;11.5,9,IF(AG69&lt;13,10,IF(AG69&lt;15,11,IF(AG69&lt;17,12,IF(AG69&lt;19,13,IF(AG69&lt;24,14,IF(AG69&lt;40,TRUNC(AG69*0.6),IF(AG69&lt;44,24,IF(AG69&lt;69,TRUNC(AG69*0.55),IF(AG69&lt;76,38,IF(AG69&gt;76,TRUNC(AG69*0.5)))))))))))))))))))</f>
        <v>0</v>
      </c>
      <c r="AI69" s="102"/>
      <c r="AJ69" s="89">
        <v>10</v>
      </c>
      <c r="AK69" s="103">
        <v>9</v>
      </c>
    </row>
    <row r="70" spans="1:37" ht="16" customHeight="1">
      <c r="A70" s="101"/>
      <c r="B70" s="250"/>
      <c r="C70" s="127" t="s">
        <v>118</v>
      </c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252"/>
      <c r="AH70" s="254"/>
      <c r="AI70" s="102"/>
      <c r="AJ70" s="89">
        <v>11.5</v>
      </c>
      <c r="AK70" s="103">
        <v>10</v>
      </c>
    </row>
    <row r="71" spans="1:37" ht="16" customHeight="1">
      <c r="A71" s="104"/>
      <c r="B71" s="249"/>
      <c r="C71" s="127" t="s">
        <v>117</v>
      </c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  <c r="AC71" s="128"/>
      <c r="AD71" s="128"/>
      <c r="AE71" s="128"/>
      <c r="AF71" s="128"/>
      <c r="AG71" s="251">
        <f t="shared" ref="AG71" si="6">D71*$D$6+E71*$E$6+F71*$F$6+G71*$G$6+H71*$H$6+I71*$I$6+J71*$J$6+K71*$K$6+L71*$L$6+M71*$M$6+N71*$N$6+O71*$O$6+P71*$P$6+Q71*$Q$6+R71*$R$6+S71*$S$6+T71*$T$6+U71*$U$6+V71*$V$6+W71*$W$6+X71*$X$6+Y71*$Y$6+Z71*$Z$6+AA71*$AA$6+AB71*$AB$6+AC71*$AC$6+AD71*$AD$6+AE71*$AE$6+AF71*$AF$6+N72*$N$7+O72*$O$7+P72*$P$7+Q72*$Q$7+R72*$R$7+S72*$S$7+T72*$T$7+U72*$U$7+V72*$V$7+W72*$W$7+X72*$X$7</f>
        <v>0</v>
      </c>
      <c r="AH71" s="253">
        <f>IF(AG71&lt;2.5,AG71,IF(AG71&lt;3.5,3,IF(AG71&lt;4.5,4,IF(AG71&lt;5.5,5,IF(AG71&lt;7,6,IF(AG71&lt;8.5,7,IF(AG71&lt;10,8,IF(AG71&lt;11.5,9,IF(AG71&lt;13,10,IF(AG71&lt;15,11,IF(AG71&lt;17,12,IF(AG71&lt;19,13,IF(AG71&lt;24,14,IF(AG71&lt;40,TRUNC(AG71*0.6),IF(AG71&lt;44,24,IF(AG71&lt;69,TRUNC(AG71*0.55),IF(AG71&lt;76,38,IF(AG71&gt;76,TRUNC(AG71*0.5)))))))))))))))))))</f>
        <v>0</v>
      </c>
      <c r="AI71" s="102"/>
      <c r="AJ71" s="89">
        <v>13</v>
      </c>
      <c r="AK71" s="103">
        <v>11</v>
      </c>
    </row>
    <row r="72" spans="1:37" ht="16" customHeight="1">
      <c r="A72" s="104"/>
      <c r="B72" s="250"/>
      <c r="C72" s="127" t="s">
        <v>118</v>
      </c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  <c r="AC72" s="128"/>
      <c r="AD72" s="128"/>
      <c r="AE72" s="128"/>
      <c r="AF72" s="128"/>
      <c r="AG72" s="252"/>
      <c r="AH72" s="254"/>
      <c r="AI72" s="102"/>
      <c r="AJ72" s="89">
        <v>15</v>
      </c>
      <c r="AK72" s="103">
        <v>12</v>
      </c>
    </row>
    <row r="73" spans="1:37" ht="16" customHeight="1">
      <c r="A73" s="101"/>
      <c r="B73" s="249"/>
      <c r="C73" s="127" t="s">
        <v>117</v>
      </c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  <c r="AC73" s="128"/>
      <c r="AD73" s="128"/>
      <c r="AE73" s="128"/>
      <c r="AF73" s="128"/>
      <c r="AG73" s="251">
        <f t="shared" ref="AG73" si="7">D73*$D$6+E73*$E$6+F73*$F$6+G73*$G$6+H73*$H$6+I73*$I$6+J73*$J$6+K73*$K$6+L73*$L$6+M73*$M$6+N73*$N$6+O73*$O$6+P73*$P$6+Q73*$Q$6+R73*$R$6+S73*$S$6+T73*$T$6+U73*$U$6+V73*$V$6+W73*$W$6+X73*$X$6+Y73*$Y$6+Z73*$Z$6+AA73*$AA$6+AB73*$AB$6+AC73*$AC$6+AD73*$AD$6+AE73*$AE$6+AF73*$AF$6+N74*$N$7+O74*$O$7+P74*$P$7+Q74*$Q$7+R74*$R$7+S74*$S$7+T74*$T$7+U74*$U$7+V74*$V$7+W74*$W$7+X74*$X$7</f>
        <v>0</v>
      </c>
      <c r="AH73" s="253">
        <f>IF(AG73&lt;2.5,AG73,IF(AG73&lt;3.5,3,IF(AG73&lt;4.5,4,IF(AG73&lt;5.5,5,IF(AG73&lt;7,6,IF(AG73&lt;8.5,7,IF(AG73&lt;10,8,IF(AG73&lt;11.5,9,IF(AG73&lt;13,10,IF(AG73&lt;15,11,IF(AG73&lt;17,12,IF(AG73&lt;19,13,IF(AG73&lt;24,14,IF(AG73&lt;40,TRUNC(AG73*0.6),IF(AG73&lt;44,24,IF(AG73&lt;69,TRUNC(AG73*0.55),IF(AG73&lt;76,38,IF(AG73&gt;76,TRUNC(AG73*0.5)))))))))))))))))))</f>
        <v>0</v>
      </c>
      <c r="AI73" s="102"/>
      <c r="AJ73" s="89">
        <v>17</v>
      </c>
      <c r="AK73" s="103">
        <v>13</v>
      </c>
    </row>
    <row r="74" spans="1:37" ht="16" customHeight="1">
      <c r="A74" s="104"/>
      <c r="B74" s="250"/>
      <c r="C74" s="127" t="s">
        <v>118</v>
      </c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252"/>
      <c r="AH74" s="254"/>
      <c r="AJ74" s="89">
        <v>19</v>
      </c>
      <c r="AK74" s="103">
        <v>14</v>
      </c>
    </row>
    <row r="75" spans="1:37" ht="16" customHeight="1">
      <c r="A75" s="104"/>
      <c r="B75" s="249"/>
      <c r="C75" s="127" t="s">
        <v>117</v>
      </c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251">
        <f t="shared" ref="AG75" si="8">D75*$D$6+E75*$E$6+F75*$F$6+G75*$G$6+H75*$H$6+I75*$I$6+J75*$J$6+K75*$K$6+L75*$L$6+M75*$M$6+N75*$N$6+O75*$O$6+P75*$P$6+Q75*$Q$6+R75*$R$6+S75*$S$6+T75*$T$6+U75*$U$6+V75*$V$6+W75*$W$6+X75*$X$6+Y75*$Y$6+Z75*$Z$6+AA75*$AA$6+AB75*$AB$6+AC75*$AC$6+AD75*$AD$6+AE75*$AE$6+AF75*$AF$6+N76*$N$7+O76*$O$7+P76*$P$7+Q76*$Q$7+R76*$R$7+S76*$S$7+T76*$T$7+U76*$U$7+V76*$V$7+W76*$W$7+X76*$X$7</f>
        <v>0</v>
      </c>
      <c r="AH75" s="253">
        <f>IF(AG75&lt;2.5,AG75,IF(AG75&lt;3.5,3,IF(AG75&lt;4.5,4,IF(AG75&lt;5.5,5,IF(AG75&lt;7,6,IF(AG75&lt;8.5,7,IF(AG75&lt;10,8,IF(AG75&lt;11.5,9,IF(AG75&lt;13,10,IF(AG75&lt;15,11,IF(AG75&lt;17,12,IF(AG75&lt;19,13,IF(AG75&lt;24,14,IF(AG75&lt;40,TRUNC(AG75*0.6),IF(AG75&lt;44,24,IF(AG75&lt;69,TRUNC(AG75*0.55),IF(AG75&lt;76,38,IF(AG75&gt;76,TRUNC(AG75*0.5)))))))))))))))))))</f>
        <v>0</v>
      </c>
      <c r="AJ75" s="89">
        <v>24</v>
      </c>
      <c r="AK75" s="129">
        <v>0.6</v>
      </c>
    </row>
    <row r="76" spans="1:37" ht="16" customHeight="1">
      <c r="A76" s="101"/>
      <c r="B76" s="250"/>
      <c r="C76" s="127" t="s">
        <v>118</v>
      </c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252"/>
      <c r="AH76" s="254"/>
      <c r="AJ76" s="89">
        <v>40</v>
      </c>
      <c r="AK76" s="103">
        <v>24</v>
      </c>
    </row>
    <row r="77" spans="1:37" ht="16" customHeight="1">
      <c r="A77" s="104"/>
      <c r="B77" s="249"/>
      <c r="C77" s="127" t="s">
        <v>117</v>
      </c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251">
        <f t="shared" ref="AG77" si="9">D77*$D$6+E77*$E$6+F77*$F$6+G77*$G$6+H77*$H$6+I77*$I$6+J77*$J$6+K77*$K$6+L77*$L$6+M77*$M$6+N77*$N$6+O77*$O$6+P77*$P$6+Q77*$Q$6+R77*$R$6+S77*$S$6+T77*$T$6+U77*$U$6+V77*$V$6+W77*$W$6+X77*$X$6+Y77*$Y$6+Z77*$Z$6+AA77*$AA$6+AB77*$AB$6+AC77*$AC$6+AD77*$AD$6+AE77*$AE$6+AF77*$AF$6+N78*$N$7+O78*$O$7+P78*$P$7+Q78*$Q$7+R78*$R$7+S78*$S$7+T78*$T$7+U78*$U$7+V78*$V$7+W78*$W$7+X78*$X$7</f>
        <v>0</v>
      </c>
      <c r="AH77" s="253">
        <f>IF(AG77&lt;2.5,AG77,IF(AG77&lt;3.5,3,IF(AG77&lt;4.5,4,IF(AG77&lt;5.5,5,IF(AG77&lt;7,6,IF(AG77&lt;8.5,7,IF(AG77&lt;10,8,IF(AG77&lt;11.5,9,IF(AG77&lt;13,10,IF(AG77&lt;15,11,IF(AG77&lt;17,12,IF(AG77&lt;19,13,IF(AG77&lt;24,14,IF(AG77&lt;40,TRUNC(AG77*0.6),IF(AG77&lt;44,24,IF(AG77&lt;69,TRUNC(AG77*0.55),IF(AG77&lt;76,38,IF(AG77&gt;76,TRUNC(AG77*0.5)))))))))))))))))))</f>
        <v>0</v>
      </c>
      <c r="AJ77" s="89">
        <v>44</v>
      </c>
      <c r="AK77" s="129">
        <v>0.55000000000000004</v>
      </c>
    </row>
    <row r="78" spans="1:37" ht="16" customHeight="1">
      <c r="A78" s="104"/>
      <c r="B78" s="250"/>
      <c r="C78" s="127" t="s">
        <v>118</v>
      </c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252"/>
      <c r="AH78" s="254"/>
      <c r="AJ78" s="89">
        <v>69</v>
      </c>
      <c r="AK78" s="103">
        <v>38</v>
      </c>
    </row>
    <row r="79" spans="1:37" ht="16" customHeight="1">
      <c r="A79" s="101"/>
      <c r="B79" s="249"/>
      <c r="C79" s="127" t="s">
        <v>117</v>
      </c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251">
        <f t="shared" ref="AG79" si="10">D79*$D$6+E79*$E$6+F79*$F$6+G79*$G$6+H79*$H$6+I79*$I$6+J79*$J$6+K79*$K$6+L79*$L$6+M79*$M$6+N79*$N$6+O79*$O$6+P79*$P$6+Q79*$Q$6+R79*$R$6+S79*$S$6+T79*$T$6+U79*$U$6+V79*$V$6+W79*$W$6+X79*$X$6+Y79*$Y$6+Z79*$Z$6+AA79*$AA$6+AB79*$AB$6+AC79*$AC$6+AD79*$AD$6+AE79*$AE$6+AF79*$AF$6+N80*$N$7+O80*$O$7+P80*$P$7+Q80*$Q$7+R80*$R$7+S80*$S$7+T80*$T$7+U80*$U$7+V80*$V$7+W80*$W$7+X80*$X$7</f>
        <v>0</v>
      </c>
      <c r="AH79" s="253">
        <f>IF(AG79&lt;2.5,AG79,IF(AG79&lt;3.5,3,IF(AG79&lt;4.5,4,IF(AG79&lt;5.5,5,IF(AG79&lt;7,6,IF(AG79&lt;8.5,7,IF(AG79&lt;10,8,IF(AG79&lt;11.5,9,IF(AG79&lt;13,10,IF(AG79&lt;15,11,IF(AG79&lt;17,12,IF(AG79&lt;19,13,IF(AG79&lt;24,14,IF(AG79&lt;40,TRUNC(AG79*0.6),IF(AG79&lt;44,24,IF(AG79&lt;69,TRUNC(AG79*0.55),IF(AG79&lt;76,38,IF(AG79&gt;76,TRUNC(AG79*0.5)))))))))))))))))))</f>
        <v>0</v>
      </c>
      <c r="AJ79" s="105">
        <v>76</v>
      </c>
      <c r="AK79" s="130">
        <v>0.5</v>
      </c>
    </row>
    <row r="80" spans="1:37" ht="16" customHeight="1">
      <c r="A80" s="104"/>
      <c r="B80" s="250"/>
      <c r="C80" s="127" t="s">
        <v>118</v>
      </c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252"/>
      <c r="AH80" s="254"/>
    </row>
    <row r="81" spans="1:34" ht="16" customHeight="1">
      <c r="A81" s="104"/>
      <c r="B81" s="249"/>
      <c r="C81" s="127" t="s">
        <v>117</v>
      </c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251">
        <f t="shared" ref="AG81" si="11">D81*$D$6+E81*$E$6+F81*$F$6+G81*$G$6+H81*$H$6+I81*$I$6+J81*$J$6+K81*$K$6+L81*$L$6+M81*$M$6+N81*$N$6+O81*$O$6+P81*$P$6+Q81*$Q$6+R81*$R$6+S81*$S$6+T81*$T$6+U81*$U$6+V81*$V$6+W81*$W$6+X81*$X$6+Y81*$Y$6+Z81*$Z$6+AA81*$AA$6+AB81*$AB$6+AC81*$AC$6+AD81*$AD$6+AE81*$AE$6+AF81*$AF$6+N82*$N$7+O82*$O$7+P82*$P$7+Q82*$Q$7+R82*$R$7+S82*$S$7+T82*$T$7+U82*$U$7+V82*$V$7+W82*$W$7+X82*$X$7</f>
        <v>0</v>
      </c>
      <c r="AH81" s="253">
        <f>IF(AG81&lt;2.5,AG81,IF(AG81&lt;3.5,3,IF(AG81&lt;4.5,4,IF(AG81&lt;5.5,5,IF(AG81&lt;7,6,IF(AG81&lt;8.5,7,IF(AG81&lt;10,8,IF(AG81&lt;11.5,9,IF(AG81&lt;13,10,IF(AG81&lt;15,11,IF(AG81&lt;17,12,IF(AG81&lt;19,13,IF(AG81&lt;24,14,IF(AG81&lt;40,TRUNC(AG81*0.6),IF(AG81&lt;44,24,IF(AG81&lt;69,TRUNC(AG81*0.55),IF(AG81&lt;76,38,IF(AG81&gt;76,TRUNC(AG81*0.5)))))))))))))))))))</f>
        <v>0</v>
      </c>
    </row>
    <row r="82" spans="1:34" ht="16" customHeight="1">
      <c r="A82" s="101"/>
      <c r="B82" s="250"/>
      <c r="C82" s="127" t="s">
        <v>118</v>
      </c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252"/>
      <c r="AH82" s="254"/>
    </row>
    <row r="83" spans="1:34" ht="16" customHeight="1">
      <c r="A83" s="104"/>
      <c r="B83" s="249"/>
      <c r="C83" s="127" t="s">
        <v>117</v>
      </c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251">
        <f>D83*$D$6+E83*$E$6+F83*$F$6+G83*$G$6+H83*$H$6+I83*$I$6+J83*$J$6+K83*$K$6+L83*$L$6+M83*$M$6+N83*$N$6+O83*$O$6+P83*$P$6+Q83*$Q$6+R83*$R$6+S83*$S$6+T83*$T$6+U83*$U$6+V83*$V$6+W83*$W$6+X83*$X$6+Y83*$Y$6+Z83*$Z$6+AA83*$AA$6+AB83*$AB$6+AC83*$AC$6+AD83*$AD$6+AE83*$AE$6+AF83*$AF$6+N84*$N$7+O84*$O$7+P84*$P$7+Q84*$Q$7+R84*$R$7+S84*$S$7+T84*$T$7+U84*$U$7+V84*$V$7+W84*$W$7+X84*$X$7</f>
        <v>0</v>
      </c>
      <c r="AH83" s="253">
        <f>IF(AG83&lt;2.5,AG83,IF(AG83&lt;3.5,3,IF(AG83&lt;4.5,4,IF(AG83&lt;5.5,5,IF(AG83&lt;7,6,IF(AG83&lt;8.5,7,IF(AG83&lt;10,8,IF(AG83&lt;11.5,9,IF(AG83&lt;13,10,IF(AG83&lt;15,11,IF(AG83&lt;17,12,IF(AG83&lt;19,13,IF(AG83&lt;24,14,IF(AG83&lt;40,TRUNC(AG83*0.6),IF(AG83&lt;44,24,IF(AG83&lt;69,TRUNC(AG83*0.55),IF(AG83&lt;76,38,IF(AG83&gt;76,TRUNC(AG83*0.5)))))))))))))))))))</f>
        <v>0</v>
      </c>
    </row>
    <row r="84" spans="1:34" ht="16" customHeight="1">
      <c r="A84" s="104"/>
      <c r="B84" s="250"/>
      <c r="C84" s="127" t="s">
        <v>118</v>
      </c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252"/>
      <c r="AH84" s="254"/>
    </row>
    <row r="85" spans="1:34" ht="16" customHeight="1">
      <c r="A85" s="101"/>
      <c r="B85" s="249"/>
      <c r="C85" s="127" t="s">
        <v>117</v>
      </c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251">
        <f>D85*$D$6+E85*$E$6+F85*$F$6+G85*$G$6+H85*$H$6+I85*$I$6+J85*$J$6+K85*$K$6+L85*$L$6+M85*$M$6+N85*$N$6+O85*$O$6+P85*$P$6+Q85*$Q$6+R85*$R$6+S85*$S$6+T85*$T$6+U85*$U$6+V85*$V$6+W85*$W$6+X85*$X$6+Y85*$Y$6+Z85*$Z$6+AA85*$AA$6+AB85*$AB$6+AC85*$AC$6+AD85*$AD$6+AE85*$AE$6+AF85*$AF$6+N86*$N$7+O86*$O$7+P86*$P$7+Q86*$Q$7+R86*$R$7+S86*$S$7+T86*$T$7+U86*$U$7+V86*$V$7+W86*$W$7+X86*$X$7</f>
        <v>0</v>
      </c>
      <c r="AH85" s="253">
        <f>IF(AG85&lt;2.5,AG85,IF(AG85&lt;3.5,3,IF(AG85&lt;4.5,4,IF(AG85&lt;5.5,5,IF(AG85&lt;7,6,IF(AG85&lt;8.5,7,IF(AG85&lt;10,8,IF(AG85&lt;11.5,9,IF(AG85&lt;13,10,IF(AG85&lt;15,11,IF(AG85&lt;17,12,IF(AG85&lt;19,13,IF(AG85&lt;24,14,IF(AG85&lt;40,TRUNC(AG85*0.6),IF(AG85&lt;44,24,IF(AG85&lt;69,TRUNC(AG85*0.55),IF(AG85&lt;76,38,IF(AG85&gt;76,TRUNC(AG85*0.5)))))))))))))))))))</f>
        <v>0</v>
      </c>
    </row>
    <row r="86" spans="1:34" ht="16" customHeight="1">
      <c r="A86" s="104"/>
      <c r="B86" s="250"/>
      <c r="C86" s="127" t="s">
        <v>118</v>
      </c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252"/>
      <c r="AH86" s="254"/>
    </row>
    <row r="87" spans="1:34" ht="16" customHeight="1">
      <c r="A87" s="104"/>
      <c r="B87" s="249"/>
      <c r="C87" s="127" t="s">
        <v>117</v>
      </c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251">
        <f>D87*$D$6+E87*$E$6+F87*$F$6+G87*$G$6+H87*$H$6+I87*$I$6+J87*$J$6+K87*$K$6+L87*$L$6+M87*$M$6+N87*$N$6+O87*$O$6+P87*$P$6+Q87*$Q$6+R87*$R$6+S87*$S$6+T87*$T$6+U87*$U$6+V87*$V$6+W87*$W$6+X87*$X$6+Y87*$Y$6+Z87*$Z$6+AA87*$AA$6+AB87*$AB$6+AC87*$AC$6+AD87*$AD$6+AE87*$AE$6+AF87*$AF$6+N88*$N$7+O88*$O$7+P88*$P$7+Q88*$Q$7+R88*$R$7+S88*$S$7+T88*$T$7+U88*$U$7+V88*$V$7+W88*$W$7+X88*$X$7</f>
        <v>0</v>
      </c>
      <c r="AH87" s="253">
        <f>IF(AG87&lt;2.5,AG87,IF(AG87&lt;3.5,3,IF(AG87&lt;4.5,4,IF(AG87&lt;5.5,5,IF(AG87&lt;7,6,IF(AG87&lt;8.5,7,IF(AG87&lt;10,8,IF(AG87&lt;11.5,9,IF(AG87&lt;13,10,IF(AG87&lt;15,11,IF(AG87&lt;17,12,IF(AG87&lt;19,13,IF(AG87&lt;24,14,IF(AG87&lt;40,TRUNC(AG87*0.6),IF(AG87&lt;44,24,IF(AG87&lt;69,TRUNC(AG87*0.55),IF(AG87&lt;76,38,IF(AG87&gt;76,TRUNC(AG87*0.5)))))))))))))))))))</f>
        <v>0</v>
      </c>
    </row>
    <row r="88" spans="1:34" ht="16" customHeight="1">
      <c r="B88" s="250"/>
      <c r="C88" s="127" t="s">
        <v>118</v>
      </c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252"/>
      <c r="AH88" s="254"/>
    </row>
    <row r="89" spans="1:34" ht="16" customHeight="1">
      <c r="B89" s="249"/>
      <c r="C89" s="127" t="s">
        <v>117</v>
      </c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251">
        <f>D89*$D$6+E89*$E$6+F89*$F$6+G89*$G$6+H89*$H$6+I89*$I$6+J89*$J$6+K89*$K$6+L89*$L$6+M89*$M$6+N89*$N$6+O89*$O$6+P89*$P$6+Q89*$Q$6+R89*$R$6+S89*$S$6+T89*$T$6+U89*$U$6+V89*$V$6+W89*$W$6+X89*$X$6+Y89*$Y$6+Z89*$Z$6+AA89*$AA$6+AB89*$AB$6+AC89*$AC$6+AD89*$AD$6+AE89*$AE$6+AF89*$AF$6+N90*$N$7+O90*$O$7+P90*$P$7+Q90*$Q$7+R90*$R$7+S90*$S$7+T90*$T$7+U90*$U$7+V90*$V$7+W90*$W$7+X90*$X$7</f>
        <v>0</v>
      </c>
      <c r="AH89" s="253">
        <f>IF(AG89&lt;2.5,AG89,IF(AG89&lt;3.5,3,IF(AG89&lt;4.5,4,IF(AG89&lt;5.5,5,IF(AG89&lt;7,6,IF(AG89&lt;8.5,7,IF(AG89&lt;10,8,IF(AG89&lt;11.5,9,IF(AG89&lt;13,10,IF(AG89&lt;15,11,IF(AG89&lt;17,12,IF(AG89&lt;19,13,IF(AG89&lt;24,14,IF(AG89&lt;40,TRUNC(AG89*0.6),IF(AG89&lt;44,24,IF(AG89&lt;69,TRUNC(AG89*0.55),IF(AG89&lt;76,38,IF(AG89&gt;76,TRUNC(AG89*0.5)))))))))))))))))))</f>
        <v>0</v>
      </c>
    </row>
    <row r="90" spans="1:34" ht="16" customHeight="1">
      <c r="B90" s="250"/>
      <c r="C90" s="127" t="s">
        <v>118</v>
      </c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252"/>
      <c r="AH90" s="254"/>
    </row>
    <row r="91" spans="1:34" ht="16" customHeight="1">
      <c r="B91" s="249"/>
      <c r="C91" s="127" t="s">
        <v>117</v>
      </c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251">
        <f>D91*$D$6+E91*$E$6+F91*$F$6+G91*$G$6+H91*$H$6+I91*$I$6+J91*$J$6+K91*$K$6+L91*$L$6+M91*$M$6+N91*$N$6+O91*$O$6+P91*$P$6+Q91*$Q$6+R91*$R$6+S91*$S$6+T91*$T$6+U91*$U$6+V91*$V$6+W91*$W$6+X91*$X$6+Y91*$Y$6+Z91*$Z$6+AA91*$AA$6+AB91*$AB$6+AC91*$AC$6+AD91*$AD$6+AE91*$AE$6+AF91*$AF$6+N92*$N$7+O92*$O$7+P92*$P$7+Q92*$Q$7+R92*$R$7+S92*$S$7+T92*$T$7+U92*$U$7+V92*$V$7+W92*$W$7+X92*$X$7</f>
        <v>0</v>
      </c>
      <c r="AH91" s="253">
        <f>IF(AG91&lt;2.5,AG91,IF(AG91&lt;3.5,3,IF(AG91&lt;4.5,4,IF(AG91&lt;5.5,5,IF(AG91&lt;7,6,IF(AG91&lt;8.5,7,IF(AG91&lt;10,8,IF(AG91&lt;11.5,9,IF(AG91&lt;13,10,IF(AG91&lt;15,11,IF(AG91&lt;17,12,IF(AG91&lt;19,13,IF(AG91&lt;24,14,IF(AG91&lt;40,TRUNC(AG91*0.6),IF(AG91&lt;44,24,IF(AG91&lt;69,TRUNC(AG91*0.55),IF(AG91&lt;76,38,IF(AG91&gt;76,TRUNC(AG91*0.5)))))))))))))))))))</f>
        <v>0</v>
      </c>
    </row>
    <row r="92" spans="1:34" ht="16" customHeight="1">
      <c r="B92" s="250"/>
      <c r="C92" s="127" t="s">
        <v>118</v>
      </c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252"/>
      <c r="AH92" s="254"/>
    </row>
    <row r="93" spans="1:34" ht="16" customHeight="1">
      <c r="B93" s="249"/>
      <c r="C93" s="127" t="s">
        <v>117</v>
      </c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251">
        <f>D93*$D$6+E93*$E$6+F93*$F$6+G93*$G$6+H93*$H$6+I93*$I$6+J93*$J$6+K93*$K$6+L93*$L$6+M93*$M$6+N93*$N$6+O93*$O$6+P93*$P$6+Q93*$Q$6+R93*$R$6+S93*$S$6+T93*$T$6+U93*$U$6+V93*$V$6+W93*$W$6+X93*$X$6+Y93*$Y$6+Z93*$Z$6+AA93*$AA$6+AB93*$AB$6+AC93*$AC$6+AD93*$AD$6+AE93*$AE$6+AF93*$AF$6+N94*$N$7+O94*$O$7+P94*$P$7+Q94*$Q$7+R94*$R$7+S94*$S$7+T94*$T$7+U94*$U$7+V94*$V$7+W94*$W$7+X94*$X$7</f>
        <v>0</v>
      </c>
      <c r="AH93" s="253">
        <f>IF(AG93&lt;2.5,AG93,IF(AG93&lt;3.5,3,IF(AG93&lt;4.5,4,IF(AG93&lt;5.5,5,IF(AG93&lt;7,6,IF(AG93&lt;8.5,7,IF(AG93&lt;10,8,IF(AG93&lt;11.5,9,IF(AG93&lt;13,10,IF(AG93&lt;15,11,IF(AG93&lt;17,12,IF(AG93&lt;19,13,IF(AG93&lt;24,14,IF(AG93&lt;40,TRUNC(AG93*0.6),IF(AG93&lt;44,24,IF(AG93&lt;69,TRUNC(AG93*0.55),IF(AG93&lt;76,38,IF(AG93&gt;76,TRUNC(AG93*0.5)))))))))))))))))))</f>
        <v>0</v>
      </c>
    </row>
    <row r="94" spans="1:34" ht="16" customHeight="1">
      <c r="B94" s="250"/>
      <c r="C94" s="127" t="s">
        <v>118</v>
      </c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252"/>
      <c r="AH94" s="254"/>
    </row>
    <row r="95" spans="1:34" ht="16" customHeight="1">
      <c r="B95" s="249"/>
      <c r="C95" s="127" t="s">
        <v>117</v>
      </c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251">
        <f>D95*$D$6+E95*$E$6+F95*$F$6+G95*$G$6+H95*$H$6+I95*$I$6+J95*$J$6+K95*$K$6+L95*$L$6+M95*$M$6+N95*$N$6+O95*$O$6+P95*$P$6+Q95*$Q$6+R95*$R$6+S95*$S$6+T95*$T$6+U95*$U$6+V95*$V$6+W95*$W$6+X95*$X$6+Y95*$Y$6+Z95*$Z$6+AA95*$AA$6+AB95*$AB$6+AC95*$AC$6+AD95*$AD$6+AE95*$AE$6+AF95*$AF$6+N96*$N$7+O96*$O$7+P96*$P$7+Q96*$Q$7+R96*$R$7+S96*$S$7+T96*$T$7+U96*$U$7+V96*$V$7+W96*$W$7+X96*$X$7</f>
        <v>0</v>
      </c>
      <c r="AH95" s="253">
        <f>IF(AG95&lt;2.5,AG95,IF(AG95&lt;3.5,3,IF(AG95&lt;4.5,4,IF(AG95&lt;5.5,5,IF(AG95&lt;7,6,IF(AG95&lt;8.5,7,IF(AG95&lt;10,8,IF(AG95&lt;11.5,9,IF(AG95&lt;13,10,IF(AG95&lt;15,11,IF(AG95&lt;17,12,IF(AG95&lt;19,13,IF(AG95&lt;24,14,IF(AG95&lt;40,TRUNC(AG95*0.6),IF(AG95&lt;44,24,IF(AG95&lt;69,TRUNC(AG95*0.55),IF(AG95&lt;76,38,IF(AG95&gt;76,TRUNC(AG95*0.5)))))))))))))))))))</f>
        <v>0</v>
      </c>
    </row>
    <row r="96" spans="1:34" ht="16" customHeight="1">
      <c r="B96" s="250"/>
      <c r="C96" s="127" t="s">
        <v>118</v>
      </c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252"/>
      <c r="AH96" s="254"/>
    </row>
    <row r="97" spans="2:34" ht="16" customHeight="1">
      <c r="B97" s="249"/>
      <c r="C97" s="127" t="s">
        <v>117</v>
      </c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251">
        <f>D97*$D$6+E97*$E$6+F97*$F$6+G97*$G$6+H97*$H$6+I97*$I$6+J97*$J$6+K97*$K$6+L97*$L$6+M97*$M$6+N97*$N$6+O97*$O$6+P97*$P$6+Q97*$Q$6+R97*$R$6+S97*$S$6+T97*$T$6+U97*$U$6+V97*$V$6+W97*$W$6+X97*$X$6+Y97*$Y$6+Z97*$Z$6+AA97*$AA$6+AB97*$AB$6+AC97*$AC$6+AD97*$AD$6+AE97*$AE$6+AF97*$AF$6+N98*$N$7+O98*$O$7+P98*$P$7+Q98*$Q$7+R98*$R$7+S98*$S$7+T98*$T$7+U98*$U$7+V98*$V$7+W98*$W$7+X98*$X$7</f>
        <v>0</v>
      </c>
      <c r="AH97" s="253">
        <f>IF(AG97&lt;2.5,AG97,IF(AG97&lt;3.5,3,IF(AG97&lt;4.5,4,IF(AG97&lt;5.5,5,IF(AG97&lt;7,6,IF(AG97&lt;8.5,7,IF(AG97&lt;10,8,IF(AG97&lt;11.5,9,IF(AG97&lt;13,10,IF(AG97&lt;15,11,IF(AG97&lt;17,12,IF(AG97&lt;19,13,IF(AG97&lt;24,14,IF(AG97&lt;40,TRUNC(AG97*0.6),IF(AG97&lt;44,24,IF(AG97&lt;69,TRUNC(AG97*0.55),IF(AG97&lt;76,38,IF(AG97&gt;76,TRUNC(AG97*0.5)))))))))))))))))))</f>
        <v>0</v>
      </c>
    </row>
    <row r="98" spans="2:34" ht="16" customHeight="1">
      <c r="B98" s="250"/>
      <c r="C98" s="127" t="s">
        <v>118</v>
      </c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  <c r="AE98" s="128"/>
      <c r="AF98" s="128"/>
      <c r="AG98" s="252"/>
      <c r="AH98" s="254"/>
    </row>
    <row r="99" spans="2:34" ht="16" customHeight="1">
      <c r="B99" s="249"/>
      <c r="C99" s="127" t="s">
        <v>117</v>
      </c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251">
        <f>D99*$D$6+E99*$E$6+F99*$F$6+G99*$G$6+H99*$H$6+I99*$I$6+J99*$J$6+K99*$K$6+L99*$L$6+M99*$M$6+N99*$N$6+O99*$O$6+P99*$P$6+Q99*$Q$6+R99*$R$6+S99*$S$6+T99*$T$6+U99*$U$6+V99*$V$6+W99*$W$6+X99*$X$6+Y99*$Y$6+Z99*$Z$6+AA99*$AA$6+AB99*$AB$6+AC99*$AC$6+AD99*$AD$6+AE99*$AE$6+AF99*$AF$6+N100*$N$7+O100*$O$7+P100*$P$7+Q100*$Q$7+R100*$R$7+S100*$S$7+T100*$T$7+U100*$U$7+V100*$V$7+W100*$W$7+X100*$X$7</f>
        <v>0</v>
      </c>
      <c r="AH99" s="253">
        <f>IF(AG99&lt;2.5,AG99,IF(AG99&lt;3.5,3,IF(AG99&lt;4.5,4,IF(AG99&lt;5.5,5,IF(AG99&lt;7,6,IF(AG99&lt;8.5,7,IF(AG99&lt;10,8,IF(AG99&lt;11.5,9,IF(AG99&lt;13,10,IF(AG99&lt;15,11,IF(AG99&lt;17,12,IF(AG99&lt;19,13,IF(AG99&lt;24,14,IF(AG99&lt;40,TRUNC(AG99*0.6),IF(AG99&lt;44,24,IF(AG99&lt;69,TRUNC(AG99*0.55),IF(AG99&lt;76,38,IF(AG99&gt;76,TRUNC(AG99*0.5)))))))))))))))))))</f>
        <v>0</v>
      </c>
    </row>
    <row r="100" spans="2:34" ht="16" customHeight="1">
      <c r="B100" s="250"/>
      <c r="C100" s="127" t="s">
        <v>118</v>
      </c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128"/>
      <c r="AG100" s="252"/>
      <c r="AH100" s="254"/>
    </row>
    <row r="101" spans="2:34" ht="16" customHeight="1">
      <c r="B101" s="249"/>
      <c r="C101" s="127" t="s">
        <v>117</v>
      </c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251">
        <f>D101*$D$6+E101*$E$6+F101*$F$6+G101*$G$6+H101*$H$6+I101*$I$6+J101*$J$6+K101*$K$6+L101*$L$6+M101*$M$6+N101*$N$6+O101*$O$6+P101*$P$6+Q101*$Q$6+R101*$R$6+S101*$S$6+T101*$T$6+U101*$U$6+V101*$V$6+W101*$W$6+X101*$X$6+Y101*$Y$6+Z101*$Z$6+AA101*$AA$6+AB101*$AB$6+AC101*$AC$6+AD101*$AD$6+AE101*$AE$6+AF101*$AF$6+N102*$N$7+O102*$O$7+P102*$P$7+Q102*$Q$7+R102*$R$7+S102*$S$7+T102*$T$7+U102*$U$7+V102*$V$7+W102*$W$7+X102*$X$7</f>
        <v>0</v>
      </c>
      <c r="AH101" s="253">
        <f>IF(AG101&lt;2.5,AG101,IF(AG101&lt;3.5,3,IF(AG101&lt;4.5,4,IF(AG101&lt;5.5,5,IF(AG101&lt;7,6,IF(AG101&lt;8.5,7,IF(AG101&lt;10,8,IF(AG101&lt;11.5,9,IF(AG101&lt;13,10,IF(AG101&lt;15,11,IF(AG101&lt;17,12,IF(AG101&lt;19,13,IF(AG101&lt;24,14,IF(AG101&lt;40,TRUNC(AG101*0.6),IF(AG101&lt;44,24,IF(AG101&lt;69,TRUNC(AG101*0.55),IF(AG101&lt;76,38,IF(AG101&gt;76,TRUNC(AG101*0.5)))))))))))))))))))</f>
        <v>0</v>
      </c>
    </row>
    <row r="102" spans="2:34" ht="16" customHeight="1">
      <c r="B102" s="250"/>
      <c r="C102" s="127" t="s">
        <v>118</v>
      </c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252"/>
      <c r="AH102" s="254"/>
    </row>
    <row r="103" spans="2:34" ht="8.15" customHeight="1">
      <c r="B103" s="89"/>
      <c r="AG103" s="131"/>
      <c r="AH103" s="106"/>
    </row>
    <row r="104" spans="2:34" ht="15" customHeight="1">
      <c r="B104" s="89"/>
      <c r="H104" s="85" t="s">
        <v>119</v>
      </c>
      <c r="AG104" s="131"/>
      <c r="AH104" s="106"/>
    </row>
    <row r="105" spans="2:34" ht="16" customHeight="1">
      <c r="B105" s="89"/>
      <c r="H105" s="244" t="s">
        <v>120</v>
      </c>
      <c r="I105" s="245"/>
      <c r="J105" s="246"/>
      <c r="K105" s="132" t="s">
        <v>121</v>
      </c>
      <c r="L105" s="244" t="s">
        <v>120</v>
      </c>
      <c r="M105" s="245"/>
      <c r="N105" s="246"/>
      <c r="O105" s="132" t="s">
        <v>121</v>
      </c>
      <c r="P105" s="244" t="s">
        <v>120</v>
      </c>
      <c r="Q105" s="245"/>
      <c r="R105" s="246"/>
      <c r="S105" s="132" t="s">
        <v>121</v>
      </c>
      <c r="T105" s="244" t="s">
        <v>120</v>
      </c>
      <c r="U105" s="245"/>
      <c r="V105" s="246"/>
      <c r="W105" s="132" t="s">
        <v>121</v>
      </c>
      <c r="X105" s="244" t="s">
        <v>120</v>
      </c>
      <c r="Y105" s="245"/>
      <c r="Z105" s="246"/>
      <c r="AA105" s="132" t="s">
        <v>121</v>
      </c>
      <c r="AH105" s="103"/>
    </row>
    <row r="106" spans="2:34" ht="15" customHeight="1">
      <c r="B106" s="107"/>
      <c r="C106" s="85"/>
      <c r="H106" s="244" t="s">
        <v>122</v>
      </c>
      <c r="I106" s="245"/>
      <c r="J106" s="246"/>
      <c r="K106" s="132">
        <v>3</v>
      </c>
      <c r="L106" s="244" t="s">
        <v>123</v>
      </c>
      <c r="M106" s="245"/>
      <c r="N106" s="246"/>
      <c r="O106" s="132">
        <v>7</v>
      </c>
      <c r="P106" s="244" t="s">
        <v>124</v>
      </c>
      <c r="Q106" s="245"/>
      <c r="R106" s="246"/>
      <c r="S106" s="132">
        <v>11</v>
      </c>
      <c r="T106" s="244" t="s">
        <v>125</v>
      </c>
      <c r="U106" s="245"/>
      <c r="V106" s="246"/>
      <c r="W106" s="132" t="s">
        <v>126</v>
      </c>
      <c r="X106" s="244" t="s">
        <v>127</v>
      </c>
      <c r="Y106" s="245"/>
      <c r="Z106" s="246"/>
      <c r="AA106" s="132" t="s">
        <v>128</v>
      </c>
      <c r="AG106" s="131"/>
      <c r="AH106" s="106"/>
    </row>
    <row r="107" spans="2:34" ht="15" customHeight="1">
      <c r="B107" s="247" t="s">
        <v>129</v>
      </c>
      <c r="C107" s="248"/>
      <c r="D107" s="248"/>
      <c r="E107" s="248"/>
      <c r="H107" s="244" t="s">
        <v>130</v>
      </c>
      <c r="I107" s="245"/>
      <c r="J107" s="246"/>
      <c r="K107" s="132">
        <v>4</v>
      </c>
      <c r="L107" s="244" t="s">
        <v>131</v>
      </c>
      <c r="M107" s="245"/>
      <c r="N107" s="246"/>
      <c r="O107" s="132">
        <v>8</v>
      </c>
      <c r="P107" s="244" t="s">
        <v>132</v>
      </c>
      <c r="Q107" s="245"/>
      <c r="R107" s="246"/>
      <c r="S107" s="132">
        <v>12</v>
      </c>
      <c r="T107" s="244" t="s">
        <v>133</v>
      </c>
      <c r="U107" s="245"/>
      <c r="V107" s="246"/>
      <c r="W107" s="132">
        <v>24</v>
      </c>
      <c r="X107" s="244"/>
      <c r="Y107" s="245"/>
      <c r="Z107" s="246"/>
      <c r="AA107" s="132"/>
      <c r="AG107" s="131"/>
      <c r="AH107" s="106"/>
    </row>
    <row r="108" spans="2:34" ht="15" customHeight="1">
      <c r="B108" s="89"/>
      <c r="H108" s="244" t="s">
        <v>134</v>
      </c>
      <c r="I108" s="245"/>
      <c r="J108" s="246"/>
      <c r="K108" s="132">
        <v>5</v>
      </c>
      <c r="L108" s="244" t="s">
        <v>135</v>
      </c>
      <c r="M108" s="245"/>
      <c r="N108" s="246"/>
      <c r="O108" s="132">
        <v>9</v>
      </c>
      <c r="P108" s="244" t="s">
        <v>136</v>
      </c>
      <c r="Q108" s="245"/>
      <c r="R108" s="246"/>
      <c r="S108" s="132">
        <v>13</v>
      </c>
      <c r="T108" s="244" t="s">
        <v>137</v>
      </c>
      <c r="U108" s="245"/>
      <c r="V108" s="246"/>
      <c r="W108" s="132" t="s">
        <v>138</v>
      </c>
      <c r="X108" s="244"/>
      <c r="Y108" s="245"/>
      <c r="Z108" s="246"/>
      <c r="AA108" s="132"/>
      <c r="AG108" s="131"/>
      <c r="AH108" s="106"/>
    </row>
    <row r="109" spans="2:34" ht="15" customHeight="1">
      <c r="B109" s="89"/>
      <c r="H109" s="244" t="s">
        <v>139</v>
      </c>
      <c r="I109" s="245"/>
      <c r="J109" s="246"/>
      <c r="K109" s="132">
        <v>6</v>
      </c>
      <c r="L109" s="244" t="s">
        <v>140</v>
      </c>
      <c r="M109" s="245"/>
      <c r="N109" s="246"/>
      <c r="O109" s="132">
        <v>10</v>
      </c>
      <c r="P109" s="244" t="s">
        <v>141</v>
      </c>
      <c r="Q109" s="245"/>
      <c r="R109" s="246"/>
      <c r="S109" s="132">
        <v>14</v>
      </c>
      <c r="T109" s="244" t="s">
        <v>142</v>
      </c>
      <c r="U109" s="245"/>
      <c r="V109" s="246"/>
      <c r="W109" s="132">
        <v>38</v>
      </c>
      <c r="X109" s="244"/>
      <c r="Y109" s="245"/>
      <c r="Z109" s="246"/>
      <c r="AA109" s="132"/>
      <c r="AG109" s="131"/>
      <c r="AH109" s="106"/>
    </row>
    <row r="110" spans="2:34" ht="12" customHeight="1">
      <c r="B110" s="105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133"/>
      <c r="AH110" s="110"/>
    </row>
  </sheetData>
  <mergeCells count="182">
    <mergeCell ref="AG8:AG9"/>
    <mergeCell ref="AH8:AH9"/>
    <mergeCell ref="B10:B11"/>
    <mergeCell ref="AG10:AG11"/>
    <mergeCell ref="AH10:AH11"/>
    <mergeCell ref="B12:B13"/>
    <mergeCell ref="AG12:AG13"/>
    <mergeCell ref="AH12:AH13"/>
    <mergeCell ref="H1:X1"/>
    <mergeCell ref="B3:B7"/>
    <mergeCell ref="D3:M3"/>
    <mergeCell ref="N3:X3"/>
    <mergeCell ref="Y3:AF3"/>
    <mergeCell ref="B8:B9"/>
    <mergeCell ref="B18:B19"/>
    <mergeCell ref="AG18:AG19"/>
    <mergeCell ref="AH18:AH19"/>
    <mergeCell ref="B20:B21"/>
    <mergeCell ref="AG20:AG21"/>
    <mergeCell ref="AH20:AH21"/>
    <mergeCell ref="B14:B15"/>
    <mergeCell ref="AG14:AG15"/>
    <mergeCell ref="AH14:AH15"/>
    <mergeCell ref="B16:B17"/>
    <mergeCell ref="AG16:AG17"/>
    <mergeCell ref="AH16:AH17"/>
    <mergeCell ref="B26:B27"/>
    <mergeCell ref="AG26:AG27"/>
    <mergeCell ref="AH26:AH27"/>
    <mergeCell ref="B28:B29"/>
    <mergeCell ref="AG28:AG29"/>
    <mergeCell ref="AH28:AH29"/>
    <mergeCell ref="B22:B23"/>
    <mergeCell ref="AG22:AG23"/>
    <mergeCell ref="AH22:AH23"/>
    <mergeCell ref="B24:B25"/>
    <mergeCell ref="AG24:AG25"/>
    <mergeCell ref="AH24:AH25"/>
    <mergeCell ref="B34:B35"/>
    <mergeCell ref="AG34:AG35"/>
    <mergeCell ref="AH34:AH35"/>
    <mergeCell ref="B36:B37"/>
    <mergeCell ref="AG36:AG37"/>
    <mergeCell ref="AH36:AH37"/>
    <mergeCell ref="B30:B31"/>
    <mergeCell ref="AG30:AG31"/>
    <mergeCell ref="AH30:AH31"/>
    <mergeCell ref="B32:B33"/>
    <mergeCell ref="AG32:AG33"/>
    <mergeCell ref="AH32:AH33"/>
    <mergeCell ref="B42:B43"/>
    <mergeCell ref="AG42:AG43"/>
    <mergeCell ref="AH42:AH43"/>
    <mergeCell ref="B44:B45"/>
    <mergeCell ref="AG44:AG45"/>
    <mergeCell ref="AH44:AH45"/>
    <mergeCell ref="B38:B39"/>
    <mergeCell ref="AG38:AG39"/>
    <mergeCell ref="AH38:AH39"/>
    <mergeCell ref="B40:B41"/>
    <mergeCell ref="AG40:AG41"/>
    <mergeCell ref="AH40:AH41"/>
    <mergeCell ref="B52:E52"/>
    <mergeCell ref="H52:J52"/>
    <mergeCell ref="L52:N52"/>
    <mergeCell ref="P52:R52"/>
    <mergeCell ref="T52:V52"/>
    <mergeCell ref="B46:B47"/>
    <mergeCell ref="AG46:AG47"/>
    <mergeCell ref="AH46:AH47"/>
    <mergeCell ref="H50:J50"/>
    <mergeCell ref="L50:N50"/>
    <mergeCell ref="P50:R50"/>
    <mergeCell ref="T50:V50"/>
    <mergeCell ref="X50:Z50"/>
    <mergeCell ref="X52:Z52"/>
    <mergeCell ref="H53:J53"/>
    <mergeCell ref="L53:N53"/>
    <mergeCell ref="P53:R53"/>
    <mergeCell ref="T53:V53"/>
    <mergeCell ref="X53:Z53"/>
    <mergeCell ref="H51:J51"/>
    <mergeCell ref="L51:N51"/>
    <mergeCell ref="P51:R51"/>
    <mergeCell ref="T51:V51"/>
    <mergeCell ref="X51:Z51"/>
    <mergeCell ref="B58:B62"/>
    <mergeCell ref="D58:M58"/>
    <mergeCell ref="N58:X58"/>
    <mergeCell ref="Y58:AF58"/>
    <mergeCell ref="B63:B64"/>
    <mergeCell ref="AG63:AG64"/>
    <mergeCell ref="H54:J54"/>
    <mergeCell ref="L54:N54"/>
    <mergeCell ref="P54:R54"/>
    <mergeCell ref="T54:V54"/>
    <mergeCell ref="X54:Z54"/>
    <mergeCell ref="H56:X56"/>
    <mergeCell ref="B69:B70"/>
    <mergeCell ref="AG69:AG70"/>
    <mergeCell ref="AH69:AH70"/>
    <mergeCell ref="B71:B72"/>
    <mergeCell ref="AG71:AG72"/>
    <mergeCell ref="AH71:AH72"/>
    <mergeCell ref="AH63:AH64"/>
    <mergeCell ref="B65:B66"/>
    <mergeCell ref="AG65:AG66"/>
    <mergeCell ref="AH65:AH66"/>
    <mergeCell ref="B67:B68"/>
    <mergeCell ref="AG67:AG68"/>
    <mergeCell ref="AH67:AH68"/>
    <mergeCell ref="B77:B78"/>
    <mergeCell ref="AG77:AG78"/>
    <mergeCell ref="AH77:AH78"/>
    <mergeCell ref="B79:B80"/>
    <mergeCell ref="AG79:AG80"/>
    <mergeCell ref="AH79:AH80"/>
    <mergeCell ref="B73:B74"/>
    <mergeCell ref="AG73:AG74"/>
    <mergeCell ref="AH73:AH74"/>
    <mergeCell ref="B75:B76"/>
    <mergeCell ref="AG75:AG76"/>
    <mergeCell ref="AH75:AH76"/>
    <mergeCell ref="B85:B86"/>
    <mergeCell ref="AG85:AG86"/>
    <mergeCell ref="AH85:AH86"/>
    <mergeCell ref="B87:B88"/>
    <mergeCell ref="AG87:AG88"/>
    <mergeCell ref="AH87:AH88"/>
    <mergeCell ref="B81:B82"/>
    <mergeCell ref="AG81:AG82"/>
    <mergeCell ref="AH81:AH82"/>
    <mergeCell ref="B83:B84"/>
    <mergeCell ref="AG83:AG84"/>
    <mergeCell ref="AH83:AH84"/>
    <mergeCell ref="B93:B94"/>
    <mergeCell ref="AG93:AG94"/>
    <mergeCell ref="AH93:AH94"/>
    <mergeCell ref="B95:B96"/>
    <mergeCell ref="AG95:AG96"/>
    <mergeCell ref="AH95:AH96"/>
    <mergeCell ref="B89:B90"/>
    <mergeCell ref="AG89:AG90"/>
    <mergeCell ref="AH89:AH90"/>
    <mergeCell ref="B91:B92"/>
    <mergeCell ref="AG91:AG92"/>
    <mergeCell ref="AH91:AH92"/>
    <mergeCell ref="B101:B102"/>
    <mergeCell ref="AG101:AG102"/>
    <mergeCell ref="AH101:AH102"/>
    <mergeCell ref="H105:J105"/>
    <mergeCell ref="L105:N105"/>
    <mergeCell ref="P105:R105"/>
    <mergeCell ref="T105:V105"/>
    <mergeCell ref="X105:Z105"/>
    <mergeCell ref="B97:B98"/>
    <mergeCell ref="AG97:AG98"/>
    <mergeCell ref="AH97:AH98"/>
    <mergeCell ref="B99:B100"/>
    <mergeCell ref="AG99:AG100"/>
    <mergeCell ref="AH99:AH100"/>
    <mergeCell ref="H106:J106"/>
    <mergeCell ref="L106:N106"/>
    <mergeCell ref="P106:R106"/>
    <mergeCell ref="T106:V106"/>
    <mergeCell ref="X106:Z106"/>
    <mergeCell ref="B107:E107"/>
    <mergeCell ref="H107:J107"/>
    <mergeCell ref="L107:N107"/>
    <mergeCell ref="P107:R107"/>
    <mergeCell ref="T107:V107"/>
    <mergeCell ref="H109:J109"/>
    <mergeCell ref="L109:N109"/>
    <mergeCell ref="P109:R109"/>
    <mergeCell ref="T109:V109"/>
    <mergeCell ref="X109:Z109"/>
    <mergeCell ref="X107:Z107"/>
    <mergeCell ref="H108:J108"/>
    <mergeCell ref="L108:N108"/>
    <mergeCell ref="P108:R108"/>
    <mergeCell ref="T108:V108"/>
    <mergeCell ref="X108:Z108"/>
  </mergeCells>
  <phoneticPr fontId="43"/>
  <printOptions horizontalCentered="1" verticalCentered="1"/>
  <pageMargins left="0.35433070866141736" right="0.35433070866141736" top="0.39370078740157483" bottom="0.39370078740157483" header="0.51181102362204722" footer="0.51181102362204722"/>
  <pageSetup paperSize="9" scale="65" orientation="landscape" r:id="rId1"/>
  <headerFooter alignWithMargins="0"/>
  <rowBreaks count="2" manualBreakCount="2">
    <brk id="55" min="1" max="33" man="1"/>
    <brk id="110" min="1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表紙</vt:lpstr>
      <vt:lpstr>総括表</vt:lpstr>
      <vt:lpstr>種目内訳</vt:lpstr>
      <vt:lpstr>科目内訳</vt:lpstr>
      <vt:lpstr>A.細目内訳</vt:lpstr>
      <vt:lpstr>B.細目内訳</vt:lpstr>
      <vt:lpstr>C.細目内訳</vt:lpstr>
      <vt:lpstr>B.別紙明細</vt:lpstr>
      <vt:lpstr>見積比較表(例)</vt:lpstr>
      <vt:lpstr>動力盤労務</vt:lpstr>
      <vt:lpstr>A.細目内訳!Print_Area</vt:lpstr>
      <vt:lpstr>B.細目内訳!Print_Area</vt:lpstr>
      <vt:lpstr>B.別紙明細!Print_Area</vt:lpstr>
      <vt:lpstr>C.細目内訳!Print_Area</vt:lpstr>
      <vt:lpstr>科目内訳!Print_Area</vt:lpstr>
      <vt:lpstr>'見積比較表(例)'!Print_Area</vt:lpstr>
      <vt:lpstr>種目内訳!Print_Area</vt:lpstr>
      <vt:lpstr>総括表!Print_Area</vt:lpstr>
      <vt:lpstr>動力盤労務!Print_Area</vt:lpstr>
      <vt:lpstr>表紙!Print_Area</vt:lpstr>
      <vt:lpstr>'見積比較表(例)'!Print_Titles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PC-9800ﾕｰｻﾞ</dc:creator>
  <cp:lastModifiedBy>堀 茜</cp:lastModifiedBy>
  <cp:lastPrinted>2026-09-04T01:34:12Z</cp:lastPrinted>
  <dcterms:created xsi:type="dcterms:W3CDTF">1998-11-08T19:32:47Z</dcterms:created>
  <dcterms:modified xsi:type="dcterms:W3CDTF">2026-09-14T02:59:28Z</dcterms:modified>
</cp:coreProperties>
</file>