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ky.vdi.pref.nagano.lg.jp\全庁共有\本庁\02_企画振興部\06 市町村課\財政係\一般財政\01 財政状況資料集\R6財政状況資料集\【R８.3月】3月公表分\02上田\"/>
    </mc:Choice>
  </mc:AlternateContent>
  <xr:revisionPtr revIDLastSave="0" documentId="13_ncr:1_{4024BB26-B43C-4AF2-A116-F2E87CB6B3B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C35" i="10"/>
  <c r="BW34" i="10"/>
  <c r="BW35" i="10" s="1"/>
  <c r="BW36" i="10" s="1"/>
  <c r="BW37" i="10" s="1"/>
  <c r="BW38" i="10" s="1"/>
  <c r="BW39" i="10" s="1"/>
  <c r="BW40" i="10" s="1"/>
  <c r="BW41" i="10" s="1"/>
  <c r="BW42" i="10" s="1"/>
  <c r="BW43" i="10" s="1"/>
  <c r="BE34" i="10"/>
  <c r="C34" i="10"/>
  <c r="U34" i="10" s="1"/>
  <c r="U35" i="10" s="1"/>
  <c r="U36" i="10" s="1"/>
  <c r="CO34" i="10" l="1"/>
  <c r="CO35" i="10" s="1"/>
  <c r="CO36" i="10" s="1"/>
  <c r="CO37" i="10" s="1"/>
  <c r="CO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<sst xmlns="http://schemas.openxmlformats.org/spreadsheetml/2006/main" count="1143" uniqueCount="574">
  <si>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</si>
  <si>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</si>
  <si>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</si>
  <si>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</si>
  <si>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</si>
  <si>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</si>
  <si>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</si>
  <si>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</si>
  <si>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</si>
  <si>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</si>
  <si>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</si>
  <si>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</si>
  <si>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</si>
  <si>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</si>
  <si>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</si>
  <si>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</si>
  <si>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</si>
  <si>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</si>
  <si>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</si>
  <si>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</si>
  <si>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</si>
  <si>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</si>
  <si>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</si>
  <si>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</si>
  <si>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</si>
  <si>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</si>
  <si>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</si>
  <si>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</si>
  <si>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</si>
  <si>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</si>
  <si>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</si>
  <si>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</si>
  <si>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</si>
  <si>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</si>
  <si>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</si>
  <si>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</si>
  <si>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</si>
  <si>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</si>
  <si>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</si>
  <si>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</si>
  <si>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</si>
  <si>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</si>
  <si>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</si>
  <si>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</si>
  <si>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</si>
  <si>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</si>
  <si>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</si>
  <si>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</si>
  <si>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</si>
  <si>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</si>
  <si>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</si>
  <si>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</si>
  <si>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</si>
  <si>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</si>
  <si>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</si>
  <si>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</si>
  <si>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</si>
  <si>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</si>
  <si>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</si>
  <si>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</si>
  <si>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</si>
  <si>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</si>
  <si>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</si>
  <si>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</si>
  <si>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</si>
  <si>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</si>
  <si>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</si>
  <si>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</si>
  <si>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</si>
  <si>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</si>
  <si>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</si>
  <si>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</si>
  <si>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</si>
  <si>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</si>
  <si>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</si>
  <si>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</si>
  <si>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</si>
  <si>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</si>
  <si>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</si>
  <si>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</si>
  <si>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</si>
  <si>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</si>
  <si>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</si>
  <si>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</si>
  <si>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</si>
  <si>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</si>
  <si>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</si>
  <si>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</si>
  <si>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</si>
  <si>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</si>
  <si>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</si>
  <si>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</si>
  <si>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</si>
  <si>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</si>
  <si>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東御市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</si>
  <si>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</si>
  <si>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</si>
  <si>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</si>
  <si>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</si>
  <si>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</si>
  <si>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</si>
  <si>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</si>
  <si>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</si>
  <si>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</si>
  <si>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</si>
  <si>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</si>
  <si>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</si>
  <si>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</si>
  <si>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</si>
  <si>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</si>
  <si>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</si>
  <si>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</si>
  <si>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</si>
  <si>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</si>
  <si>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</si>
  <si>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</si>
  <si>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</si>
  <si>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</si>
  <si>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</si>
  <si>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</si>
  <si>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</si>
  <si>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</si>
  <si>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</si>
  <si>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</si>
  <si>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</si>
  <si>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</si>
  <si>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</si>
  <si>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</si>
  <si>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</si>
  <si>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</si>
  <si>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</si>
  <si>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</si>
  <si>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</si>
  <si>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</si>
  <si>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</si>
  <si>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</si>
  <si>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</si>
  <si>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</si>
  <si>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</si>
  <si>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</si>
  <si>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</si>
  <si>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</si>
  <si>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</si>
  <si>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</si>
  <si>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</si>
  <si>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</si>
  <si>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</si>
  <si>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</si>
  <si>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</si>
  <si>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</si>
  <si>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</si>
  <si>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</si>
  <si>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</si>
  <si>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</si>
  <si>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</si>
  <si>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</si>
  <si>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</si>
  <si>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</si>
  <si>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</si>
  <si>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</si>
  <si>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</si>
  <si>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</si>
  <si>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</si>
  <si>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</si>
  <si>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</si>
  <si>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</si>
  <si>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</si>
  <si>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</si>
  <si>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</si>
  <si>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</si>
  <si>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</si>
  <si>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</si>
  <si>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</si>
  <si>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</si>
  <si>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</si>
  <si>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</si>
  <si>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</si>
  <si>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</si>
  <si>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</si>
  <si>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</si>
  <si>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</si>
  <si>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</si>
  <si>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</si>
  <si>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</si>
  <si>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</si>
  <si>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</si>
  <si>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</si>
  <si>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</si>
  <si>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</si>
  <si>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</si>
  <si>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</si>
  <si>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</si>
  <si>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</si>
  <si>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</si>
  <si>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</si>
  <si>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</si>
  <si>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</si>
  <si>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</si>
  <si>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</si>
  <si>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</si>
  <si>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</si>
  <si>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</si>
  <si>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</si>
  <si>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長野県東御市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</si>
  <si>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</si>
  <si>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</si>
  <si>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</si>
  <si>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</si>
  <si>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</si>
  <si>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</si>
  <si>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</si>
  <si>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</si>
  <si>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</si>
  <si>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</si>
  <si>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</si>
  <si>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</si>
  <si>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</si>
  <si>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</si>
  <si>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</si>
  <si>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</si>
  <si>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</si>
  <si>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</si>
  <si>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</si>
  <si>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</si>
  <si>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</si>
  <si>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</si>
  <si>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</si>
  <si>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</si>
  <si>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</si>
  <si>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</si>
  <si>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</si>
  <si>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</si>
  <si>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</si>
  <si>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</si>
  <si>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</si>
  <si>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</si>
  <si>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</si>
  <si>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</si>
  <si>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</si>
  <si>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</si>
  <si>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</si>
  <si>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</si>
  <si>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</si>
  <si>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</si>
  <si>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</si>
  <si>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</si>
  <si>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</si>
  <si>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</si>
  <si>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</si>
  <si>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</si>
  <si>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</si>
  <si>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</si>
  <si>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</si>
  <si>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</si>
  <si>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</si>
  <si>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</si>
  <si>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</si>
  <si>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</si>
  <si>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</si>
  <si>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</si>
  <si>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</si>
  <si>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</si>
  <si>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</si>
  <si>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</si>
  <si>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</si>
  <si>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</si>
  <si>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</si>
  <si>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</si>
  <si>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</si>
  <si>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</si>
  <si>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</si>
  <si>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</si>
  <si>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</si>
  <si>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</si>
  <si>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</si>
  <si>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</si>
  <si>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</si>
  <si>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</si>
  <si>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</si>
  <si>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</si>
  <si>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</si>
  <si>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</si>
  <si>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</si>
  <si>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</si>
  <si>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</si>
  <si>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</si>
  <si>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</si>
  <si>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</si>
  <si>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</si>
  <si>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</si>
  <si>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</si>
  <si>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</si>
  <si>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</si>
  <si>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</si>
  <si>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</si>
  <si>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</si>
  <si>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</si>
  <si>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</si>
  <si>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</si>
  <si>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</si>
  <si>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</si>
  <si>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</si>
  <si>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</si>
  <si>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</si>
  <si>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</si>
  <si>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</si>
  <si>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</si>
  <si>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</si>
  <si>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</si>
  <si>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</si>
  <si>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</si>
  <si>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</si>
  <si>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</si>
  <si>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</si>
  <si>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</si>
  <si>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</si>
  <si>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</si>
  <si>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</si>
  <si>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</si>
  <si>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</si>
  <si>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</si>
  <si>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</si>
  <si>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</si>
  <si>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</si>
  <si>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</si>
  <si>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</si>
  <si>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</si>
  <si>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</si>
  <si>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</si>
  <si>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</si>
  <si>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</si>
  <si>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</si>
  <si>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</si>
  <si>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</si>
  <si>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</si>
  <si>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</si>
  <si>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</si>
  <si>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</si>
  <si>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</si>
  <si>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</si>
  <si>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</si>
  <si>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</si>
  <si>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</si>
  <si>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</si>
  <si>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</si>
  <si>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</si>
  <si>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</si>
  <si>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</si>
  <si>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</si>
  <si>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</si>
  <si>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</si>
  <si>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</si>
  <si>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</si>
  <si>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</si>
  <si>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長野県東御市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</si>
  <si>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</si>
  <si>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</si>
  <si>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</si>
  <si>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</si>
  <si>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</si>
  <si>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</si>
  <si>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</si>
  <si>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</si>
  <si>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</si>
  <si>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</si>
  <si>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</si>
  <si>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</si>
  <si>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</si>
  <si>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</si>
  <si>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</si>
  <si>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</si>
  <si>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</si>
  <si>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</si>
  <si>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</si>
  <si>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</si>
  <si>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</si>
  <si>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</si>
  <si>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</si>
  <si>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</si>
  <si>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</si>
  <si>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</si>
  <si>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</si>
  <si>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</si>
  <si>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</si>
  <si>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</si>
  <si>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</si>
  <si>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</si>
  <si>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</si>
  <si>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東御市介護保険特別会計</t>
    <phoneticPr fontId="5"/>
  </si>
  <si>
    <t>東御市水道事業会計</t>
    <phoneticPr fontId="5"/>
  </si>
  <si>
    <t>東御市下水道事業会計</t>
    <phoneticPr fontId="5"/>
  </si>
  <si>
    <t>東御市病院事業会計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</si>
  <si>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</si>
  <si>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</si>
  <si>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</si>
  <si>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</si>
  <si>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</si>
  <si>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</si>
  <si>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</si>
  <si>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</si>
  <si>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</si>
  <si>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</si>
  <si>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</si>
  <si>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</si>
  <si>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</si>
  <si>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</si>
  <si>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</si>
  <si>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</si>
  <si>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</si>
  <si>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</si>
  <si>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</si>
  <si>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</si>
  <si>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</si>
  <si>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</si>
  <si>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</si>
  <si>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</si>
  <si>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</si>
  <si>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</si>
  <si>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</si>
  <si>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</si>
  <si>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</si>
  <si>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</si>
  <si>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</si>
  <si>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</si>
  <si>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</si>
  <si>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</si>
  <si>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</si>
  <si>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</si>
  <si>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</si>
  <si>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</si>
  <si>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</si>
  <si>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</si>
  <si>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</si>
  <si>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</si>
  <si>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</si>
  <si>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</si>
  <si>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</si>
  <si>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</si>
  <si>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</si>
  <si>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</si>
  <si>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</si>
  <si>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</si>
  <si>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</si>
  <si>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</si>
  <si>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</si>
  <si>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</si>
  <si>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</si>
  <si>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</si>
  <si>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</si>
  <si>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</si>
  <si>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</si>
  <si>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</si>
  <si>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</si>
  <si>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</si>
  <si>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</si>
  <si>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</si>
  <si>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</si>
  <si>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</si>
  <si>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</si>
  <si>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</si>
  <si>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</si>
  <si>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</si>
  <si>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</si>
  <si>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</si>
  <si>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</si>
  <si>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</si>
  <si>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</si>
  <si>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</si>
  <si>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</si>
  <si>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</si>
  <si>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</si>
  <si>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</si>
  <si>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</si>
  <si>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</si>
  <si>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</si>
  <si>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</si>
  <si>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</si>
  <si>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</si>
  <si>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</si>
  <si>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</si>
  <si>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</si>
  <si>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</si>
  <si>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</si>
  <si>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</si>
  <si>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</si>
  <si>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</si>
  <si>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</si>
  <si>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</si>
  <si>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</si>
  <si>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</si>
  <si>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</si>
  <si>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</si>
  <si>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</si>
  <si>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</si>
  <si>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</si>
  <si>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</si>
  <si>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</si>
  <si>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</si>
  <si>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</si>
  <si>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</si>
  <si>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</si>
  <si>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</si>
  <si>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</si>
  <si>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</si>
  <si>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</si>
  <si>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</si>
  <si>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</si>
  <si>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</si>
  <si>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</si>
  <si>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</si>
  <si>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</si>
  <si>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</si>
  <si>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</si>
  <si>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</si>
  <si>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</si>
  <si>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</si>
  <si>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</si>
  <si>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</si>
  <si>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</si>
  <si>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</si>
  <si>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</si>
  <si>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</si>
  <si>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</si>
  <si>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</si>
  <si>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</si>
  <si>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</si>
  <si>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</si>
  <si>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2.02</t>
  </si>
  <si>
    <t>▲ 4.47</t>
  </si>
  <si>
    <t>東御市下水道事業会計</t>
  </si>
  <si>
    <t>東御市水道事業会計</t>
  </si>
  <si>
    <t>一般会計</t>
  </si>
  <si>
    <t>東御市介護保険特別会計</t>
  </si>
  <si>
    <t>東御市国民健康保険特別会計</t>
  </si>
  <si>
    <t>東御市後期高齢者医療特別会計</t>
  </si>
  <si>
    <t>東御市病院事業会計</t>
  </si>
  <si>
    <t>その他会計（赤字）</t>
  </si>
  <si>
    <t>▲ 0.05</t>
  </si>
  <si>
    <t>その他会計（黒字）</t>
  </si>
  <si>
    <t>R02</t>
    <phoneticPr fontId="5"/>
  </si>
  <si>
    <t>R03</t>
    <phoneticPr fontId="5"/>
  </si>
  <si>
    <t>R04</t>
    <phoneticPr fontId="5"/>
  </si>
  <si>
    <t>R05</t>
    <phoneticPr fontId="5"/>
  </si>
  <si>
    <t>R06</t>
    <phoneticPr fontId="5"/>
  </si>
  <si>
    <t>株式会社信州東御市振興公社</t>
    <rPh sb="0" eb="2">
      <t>カブシキ</t>
    </rPh>
    <rPh sb="2" eb="4">
      <t>ガイシャ</t>
    </rPh>
    <rPh sb="4" eb="6">
      <t>シンシュウ</t>
    </rPh>
    <rPh sb="6" eb="8">
      <t>トウミ</t>
    </rPh>
    <rPh sb="8" eb="9">
      <t>シ</t>
    </rPh>
    <rPh sb="9" eb="11">
      <t>シンコウ</t>
    </rPh>
    <rPh sb="11" eb="13">
      <t>コウシャ</t>
    </rPh>
    <phoneticPr fontId="2"/>
  </si>
  <si>
    <t>東御市土地開発公社</t>
    <rPh sb="0" eb="3">
      <t>トウミシ</t>
    </rPh>
    <rPh sb="3" eb="7">
      <t>トチカイハツ</t>
    </rPh>
    <rPh sb="7" eb="9">
      <t>コウシャ</t>
    </rPh>
    <phoneticPr fontId="2"/>
  </si>
  <si>
    <t>公益財団法人身体教育医学研究所</t>
    <rPh sb="0" eb="6">
      <t>コウエキザイダンホウジン</t>
    </rPh>
    <rPh sb="6" eb="8">
      <t>シンタイ</t>
    </rPh>
    <rPh sb="8" eb="10">
      <t>キョウイク</t>
    </rPh>
    <rPh sb="10" eb="12">
      <t>イガク</t>
    </rPh>
    <rPh sb="12" eb="15">
      <t>ケンキュウジョ</t>
    </rPh>
    <phoneticPr fontId="2"/>
  </si>
  <si>
    <t>一般社団法人信州とうみ観光協会</t>
    <rPh sb="0" eb="2">
      <t>イッパン</t>
    </rPh>
    <rPh sb="2" eb="6">
      <t>シャダンホウジン</t>
    </rPh>
    <rPh sb="6" eb="8">
      <t>シンシュウ</t>
    </rPh>
    <rPh sb="11" eb="13">
      <t>カンコウ</t>
    </rPh>
    <rPh sb="13" eb="15">
      <t>キョウカイ</t>
    </rPh>
    <phoneticPr fontId="2"/>
  </si>
  <si>
    <t>株式会社エコパワーとうみ</t>
    <rPh sb="0" eb="4">
      <t>カブシキガイシャ</t>
    </rPh>
    <phoneticPr fontId="2"/>
  </si>
  <si>
    <t>〇</t>
    <phoneticPr fontId="2"/>
  </si>
  <si>
    <t>地域福祉基金</t>
    <rPh sb="0" eb="6">
      <t>チイキフクシキキン</t>
    </rPh>
    <phoneticPr fontId="5"/>
  </si>
  <si>
    <t>人材育成事業基金</t>
    <rPh sb="0" eb="6">
      <t>ジンザイイクセイジギョウ</t>
    </rPh>
    <rPh sb="6" eb="8">
      <t>キキン</t>
    </rPh>
    <phoneticPr fontId="2"/>
  </si>
  <si>
    <t>公共施設等整備基金</t>
    <rPh sb="0" eb="5">
      <t>コウキョウシセツトウ</t>
    </rPh>
    <rPh sb="5" eb="9">
      <t>セイビキキン</t>
    </rPh>
    <phoneticPr fontId="2"/>
  </si>
  <si>
    <t>湯の丸高原施設基金</t>
    <rPh sb="0" eb="1">
      <t>ユ</t>
    </rPh>
    <rPh sb="2" eb="3">
      <t>マル</t>
    </rPh>
    <rPh sb="3" eb="5">
      <t>コウゲン</t>
    </rPh>
    <rPh sb="5" eb="9">
      <t>シセツキキン</t>
    </rPh>
    <phoneticPr fontId="5"/>
  </si>
  <si>
    <t>学校施設整備基金</t>
    <rPh sb="0" eb="4">
      <t>ガッコウシセツ</t>
    </rPh>
    <rPh sb="4" eb="8">
      <t>セイビキキン</t>
    </rPh>
    <phoneticPr fontId="2"/>
  </si>
  <si>
    <t>東御市下水道事業会計（公共下水道事業会計）</t>
    <rPh sb="11" eb="16">
      <t>コウキョウゲスイドウ</t>
    </rPh>
    <rPh sb="16" eb="18">
      <t>ジギョウ</t>
    </rPh>
    <rPh sb="18" eb="20">
      <t>カイケイ</t>
    </rPh>
    <phoneticPr fontId="5"/>
  </si>
  <si>
    <t>東御市下水道事業会計（特定環境保全公共下水道事業会計）</t>
    <rPh sb="11" eb="13">
      <t>トクテイ</t>
    </rPh>
    <rPh sb="13" eb="15">
      <t>カンキョウ</t>
    </rPh>
    <rPh sb="15" eb="17">
      <t>ホゼン</t>
    </rPh>
    <rPh sb="17" eb="19">
      <t>コウキョウ</t>
    </rPh>
    <rPh sb="19" eb="22">
      <t>ゲスイドウ</t>
    </rPh>
    <rPh sb="22" eb="24">
      <t>ジギョウ</t>
    </rPh>
    <rPh sb="24" eb="26">
      <t>カイケイ</t>
    </rPh>
    <phoneticPr fontId="5"/>
  </si>
  <si>
    <t>東御市下水道事業会計（農業集落排水事業会計）</t>
    <rPh sb="11" eb="13">
      <t>ノウギョウ</t>
    </rPh>
    <rPh sb="13" eb="15">
      <t>シュウラク</t>
    </rPh>
    <rPh sb="15" eb="17">
      <t>ハイスイ</t>
    </rPh>
    <rPh sb="17" eb="19">
      <t>ジギョウ</t>
    </rPh>
    <rPh sb="19" eb="21">
      <t>カイケイ</t>
    </rPh>
    <phoneticPr fontId="5"/>
  </si>
  <si>
    <t>法適用企業</t>
  </si>
  <si>
    <t>上田地域広域連合（一般会計）</t>
    <rPh sb="0" eb="2">
      <t>ウエダ</t>
    </rPh>
    <rPh sb="2" eb="4">
      <t>チイキ</t>
    </rPh>
    <rPh sb="4" eb="6">
      <t>コウイキ</t>
    </rPh>
    <rPh sb="6" eb="8">
      <t>レンゴウ</t>
    </rPh>
    <rPh sb="9" eb="11">
      <t>イッパン</t>
    </rPh>
    <rPh sb="11" eb="13">
      <t>カイケイ</t>
    </rPh>
    <phoneticPr fontId="2"/>
  </si>
  <si>
    <t>上田地域広域連合（ふるさと基金特別会計）</t>
    <rPh sb="0" eb="2">
      <t>ウエダ</t>
    </rPh>
    <rPh sb="2" eb="4">
      <t>チイキ</t>
    </rPh>
    <rPh sb="4" eb="6">
      <t>コウイキ</t>
    </rPh>
    <rPh sb="6" eb="8">
      <t>レンゴウ</t>
    </rPh>
    <rPh sb="13" eb="15">
      <t>キキン</t>
    </rPh>
    <rPh sb="15" eb="17">
      <t>トクベツ</t>
    </rPh>
    <rPh sb="17" eb="19">
      <t>カイケイ</t>
    </rPh>
    <phoneticPr fontId="2"/>
  </si>
  <si>
    <t>上田地域広域連合（介護保険特別会計）</t>
    <rPh sb="0" eb="2">
      <t>ウエダ</t>
    </rPh>
    <rPh sb="2" eb="4">
      <t>チイキ</t>
    </rPh>
    <rPh sb="4" eb="6">
      <t>コウイキ</t>
    </rPh>
    <rPh sb="6" eb="8">
      <t>レンゴウ</t>
    </rPh>
    <rPh sb="9" eb="11">
      <t>カイゴ</t>
    </rPh>
    <rPh sb="11" eb="13">
      <t>ホケン</t>
    </rPh>
    <rPh sb="13" eb="15">
      <t>トクベツ</t>
    </rPh>
    <rPh sb="15" eb="17">
      <t>カイケイ</t>
    </rPh>
    <phoneticPr fontId="2"/>
  </si>
  <si>
    <t>上田地域広域連合（消防特別会計）</t>
    <rPh sb="0" eb="2">
      <t>ウエダ</t>
    </rPh>
    <rPh sb="2" eb="4">
      <t>チイキ</t>
    </rPh>
    <rPh sb="4" eb="6">
      <t>コウイキ</t>
    </rPh>
    <rPh sb="6" eb="8">
      <t>レンゴウ</t>
    </rPh>
    <rPh sb="9" eb="11">
      <t>ショウボウ</t>
    </rPh>
    <rPh sb="11" eb="13">
      <t>トクベツ</t>
    </rPh>
    <rPh sb="13" eb="15">
      <t>カイケイ</t>
    </rPh>
    <phoneticPr fontId="2"/>
  </si>
  <si>
    <t>川西保健衛生施設組合（一般会計）</t>
    <rPh sb="0" eb="2">
      <t>カワニシ</t>
    </rPh>
    <rPh sb="2" eb="4">
      <t>ホケン</t>
    </rPh>
    <rPh sb="4" eb="6">
      <t>エイセイ</t>
    </rPh>
    <rPh sb="6" eb="8">
      <t>シセツ</t>
    </rPh>
    <rPh sb="8" eb="10">
      <t>クミアイ</t>
    </rPh>
    <rPh sb="11" eb="13">
      <t>イッパン</t>
    </rPh>
    <rPh sb="13" eb="15">
      <t>カイケイ</t>
    </rPh>
    <phoneticPr fontId="2"/>
  </si>
  <si>
    <t>川西保健衛生施設組合（公共下水道事業会計）</t>
    <rPh sb="0" eb="2">
      <t>カワニシ</t>
    </rPh>
    <rPh sb="2" eb="4">
      <t>ホケン</t>
    </rPh>
    <rPh sb="4" eb="6">
      <t>エイセイ</t>
    </rPh>
    <rPh sb="6" eb="8">
      <t>シセツ</t>
    </rPh>
    <rPh sb="8" eb="10">
      <t>クミアイ</t>
    </rPh>
    <rPh sb="11" eb="13">
      <t>コウキョウ</t>
    </rPh>
    <rPh sb="13" eb="16">
      <t>ゲスイドウ</t>
    </rPh>
    <rPh sb="16" eb="18">
      <t>ジギョウ</t>
    </rPh>
    <rPh sb="18" eb="20">
      <t>カイケイ</t>
    </rPh>
    <phoneticPr fontId="2"/>
  </si>
  <si>
    <t>長野県後期高齢者医療連合（一般会計）</t>
    <rPh sb="0" eb="3">
      <t>ナガノケン</t>
    </rPh>
    <rPh sb="3" eb="5">
      <t>コウキ</t>
    </rPh>
    <rPh sb="5" eb="8">
      <t>コウレイシャ</t>
    </rPh>
    <rPh sb="8" eb="10">
      <t>イリョウ</t>
    </rPh>
    <rPh sb="10" eb="12">
      <t>レンゴウ</t>
    </rPh>
    <rPh sb="13" eb="15">
      <t>イッパン</t>
    </rPh>
    <rPh sb="15" eb="17">
      <t>カイケイ</t>
    </rPh>
    <phoneticPr fontId="2"/>
  </si>
  <si>
    <t>長野県後期高齢者医療連合（後期高齢者医療特別会計）</t>
    <rPh sb="0" eb="3">
      <t>ナガノケン</t>
    </rPh>
    <rPh sb="3" eb="5">
      <t>コウキ</t>
    </rPh>
    <rPh sb="5" eb="8">
      <t>コウレイシャ</t>
    </rPh>
    <rPh sb="8" eb="10">
      <t>イリョウ</t>
    </rPh>
    <rPh sb="10" eb="12">
      <t>レンゴウ</t>
    </rPh>
    <rPh sb="13" eb="15">
      <t>コウキ</t>
    </rPh>
    <rPh sb="15" eb="18">
      <t>コウレイシャ</t>
    </rPh>
    <rPh sb="18" eb="20">
      <t>イリョウ</t>
    </rPh>
    <rPh sb="20" eb="22">
      <t>トクベツ</t>
    </rPh>
    <rPh sb="22" eb="24">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</si>
  <si>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</si>
  <si>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佐久水道企業団（水道事業会計）</t>
    <rPh sb="0" eb="2">
      <t>サク</t>
    </rPh>
    <rPh sb="2" eb="4">
      <t>スイドウ</t>
    </rPh>
    <rPh sb="4" eb="7">
      <t>キギョウダン</t>
    </rPh>
    <rPh sb="8" eb="10">
      <t>スイドウ</t>
    </rPh>
    <rPh sb="10" eb="12">
      <t>ジギョウ</t>
    </rPh>
    <rPh sb="12" eb="14">
      <t>カイケイ</t>
    </rPh>
    <phoneticPr fontId="2"/>
  </si>
  <si>
    <t>北佐久郡老人福祉施設組合（一般会計）</t>
    <rPh sb="0" eb="4">
      <t>キタサクグン</t>
    </rPh>
    <rPh sb="4" eb="6">
      <t>ロウジン</t>
    </rPh>
    <rPh sb="6" eb="8">
      <t>フクシ</t>
    </rPh>
    <rPh sb="8" eb="10">
      <t>シセツ</t>
    </rPh>
    <rPh sb="10" eb="12">
      <t>クミアイ</t>
    </rPh>
    <phoneticPr fontId="2"/>
  </si>
  <si>
    <t>東北信市町村交通災害共済事務組合（一般会計）</t>
    <rPh sb="0" eb="2">
      <t>トウホク</t>
    </rPh>
    <rPh sb="2" eb="3">
      <t>シン</t>
    </rPh>
    <rPh sb="3" eb="6">
      <t>シチョウソン</t>
    </rPh>
    <rPh sb="6" eb="8">
      <t>コウツウ</t>
    </rPh>
    <rPh sb="8" eb="10">
      <t>サイガイ</t>
    </rPh>
    <rPh sb="10" eb="12">
      <t>キョウサイ</t>
    </rPh>
    <rPh sb="12" eb="14">
      <t>ジム</t>
    </rPh>
    <rPh sb="14" eb="16">
      <t>クミアイ</t>
    </rPh>
    <phoneticPr fontId="2"/>
  </si>
  <si>
    <t>長野県地方税滞納整理機構（一般会計）</t>
    <rPh sb="0" eb="3">
      <t>ナガノケン</t>
    </rPh>
    <rPh sb="3" eb="6">
      <t>チホウゼイ</t>
    </rPh>
    <rPh sb="6" eb="8">
      <t>タイノウ</t>
    </rPh>
    <rPh sb="8" eb="10">
      <t>セイリ</t>
    </rPh>
    <rPh sb="10" eb="12">
      <t>キコウ</t>
    </rPh>
    <phoneticPr fontId="2"/>
  </si>
  <si>
    <t>上田市東御市真田共有財産組合（一般会計）</t>
    <rPh sb="0" eb="3">
      <t>ウエダシ</t>
    </rPh>
    <rPh sb="3" eb="6">
      <t>トウミシ</t>
    </rPh>
    <rPh sb="6" eb="8">
      <t>サナダ</t>
    </rPh>
    <rPh sb="8" eb="10">
      <t>キョウユウ</t>
    </rPh>
    <rPh sb="10" eb="12">
      <t>ザイサン</t>
    </rPh>
    <rPh sb="12" eb="14">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</si>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</sst>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A194-4BCA-A76B-27607805B0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33526</c:v>
                </c:pt>
                <c:pt idx="1">
                  <c:v>64185</c:v>
                </c:pt>
                <c:pt idx="2">
                  <c:v>38329</c:v>
                </c:pt>
                <c:pt idx="3">
                  <c:v>42003</c:v>
                </c:pt>
                <c:pt idx="4">
                  <c:v>51510</c:v>
                </c:pt>
              </c:numCache>
            </c:numRef>
          </c:val>
          <c:smooth val="0"/>
          <c:extLst>
            <c:ext xmlns:c16="http://schemas.microsoft.com/office/drawing/2014/chart" uri="{C3380CC4-5D6E-409C-BE32-E72D297353CC}">
              <c16:uniqueId val="{00000001-A194-4BCA-A76B-27607805B0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c:v>
                </c:pt>
                <c:pt idx="1">
                  <c:v>7.47</c:v>
                </c:pt>
                <c:pt idx="2">
                  <c:v>8.1999999999999993</c:v>
                </c:pt>
                <c:pt idx="3">
                  <c:v>5.81</c:v>
                </c:pt>
                <c:pt idx="4">
                  <c:v>7.23</c:v>
                </c:pt>
              </c:numCache>
            </c:numRef>
          </c:val>
          <c:extLst>
            <c:ext xmlns:c16="http://schemas.microsoft.com/office/drawing/2014/chart" uri="{C3380CC4-5D6E-409C-BE32-E72D297353CC}">
              <c16:uniqueId val="{00000000-E359-4A68-838E-EBCA2E6DA1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9.9600000000000009</c:v>
                </c:pt>
                <c:pt idx="1">
                  <c:v>16.989999999999998</c:v>
                </c:pt>
                <c:pt idx="2">
                  <c:v>22.25</c:v>
                </c:pt>
                <c:pt idx="3">
                  <c:v>24.67</c:v>
                </c:pt>
                <c:pt idx="4">
                  <c:v>20.83</c:v>
                </c:pt>
              </c:numCache>
            </c:numRef>
          </c:val>
          <c:extLst>
            <c:ext xmlns:c16="http://schemas.microsoft.com/office/drawing/2014/chart" uri="{C3380CC4-5D6E-409C-BE32-E72D297353CC}">
              <c16:uniqueId val="{00000001-E359-4A68-838E-EBCA2E6DA1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-2.02</c:v>
                </c:pt>
                <c:pt idx="1">
                  <c:v>5.91</c:v>
                </c:pt>
                <c:pt idx="2">
                  <c:v>2.12</c:v>
                </c:pt>
                <c:pt idx="3">
                  <c:v>4.5599999999999996</c:v>
                </c:pt>
                <c:pt idx="4">
                  <c:v>-4.47</c:v>
                </c:pt>
              </c:numCache>
            </c:numRef>
          </c:val>
          <c:smooth val="0"/>
          <c:extLst>
            <c:ext xmlns:c16="http://schemas.microsoft.com/office/drawing/2014/chart" uri="{C3380CC4-5D6E-409C-BE32-E72D297353CC}">
              <c16:uniqueId val="{00000002-E359-4A68-838E-EBCA2E6DA1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0.04</c:v>
                </c:pt>
                <c:pt idx="4">
                  <c:v>#N/A</c:v>
                </c:pt>
                <c:pt idx="5">
                  <c:v>0.02</c:v>
                </c:pt>
                <c:pt idx="6">
                  <c:v>0</c:v>
                </c:pt>
                <c:pt idx="7">
                  <c:v>0</c:v>
                </c:pt>
                <c:pt idx="8">
                  <c:v>0</c:v>
                </c:pt>
                <c:pt idx="9">
                  <c:v>0</c:v>
                </c:pt>
              </c:numCache>
            </c:numRef>
          </c:val>
          <c:extLst>
            <c:ext xmlns:c16="http://schemas.microsoft.com/office/drawing/2014/chart" uri="{C3380CC4-5D6E-409C-BE32-E72D297353CC}">
              <c16:uniqueId val="{00000000-F4E3-430A-AACC-005866B388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0.05</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E3-430A-AACC-005866B388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E3-430A-AACC-005866B3881F}"/>
            </c:ext>
          </c:extLst>
        </c:ser>
        <c:ser>
          <c:idx val="3"/>
          <c:order val="3"/>
          <c:tx>
            <c:strRef>
              <c:f>データシート!$A$30</c:f>
              <c:strCache>
                <c:ptCount val="1"/>
                <c:pt idx="0">
                  <c:v>東御市病院事業会計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1.04</c:v>
                </c:pt>
                <c:pt idx="2">
                  <c:v>#N/A</c:v>
                </c:pt>
                <c:pt idx="3">
                  <c:v>1.75</c:v>
                </c:pt>
                <c:pt idx="4">
                  <c:v>#N/A</c:v>
                </c:pt>
                <c:pt idx="5">
                  <c:v>2.2200000000000002</c:v>
                </c:pt>
                <c:pt idx="6">
                  <c:v>#N/A</c:v>
                </c:pt>
                <c:pt idx="7">
                  <c:v>1.07</c:v>
                </c:pt>
                <c:pt idx="8">
                  <c:v>#N/A</c:v>
                </c:pt>
                <c:pt idx="9">
                  <c:v>0</c:v>
                </c:pt>
              </c:numCache>
            </c:numRef>
          </c:val>
          <c:extLst>
            <c:ext xmlns:c16="http://schemas.microsoft.com/office/drawing/2014/chart" uri="{C3380CC4-5D6E-409C-BE32-E72D297353CC}">
              <c16:uniqueId val="{00000003-F4E3-430A-AACC-005866B3881F}"/>
            </c:ext>
          </c:extLst>
        </c:ser>
        <c:ser>
          <c:idx val="4"/>
          <c:order val="4"/>
          <c:tx>
            <c:strRef>
              <c:f>データシート!$A$31</c:f>
              <c:strCache>
                <c:ptCount val="1"/>
                <c:pt idx="0">
                  <c:v>東御市後期高齢者医療特別会計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0.14000000000000001</c:v>
                </c:pt>
                <c:pt idx="4">
                  <c:v>#N/A</c:v>
                </c:pt>
                <c:pt idx="5">
                  <c:v>0.17</c:v>
                </c:pt>
                <c:pt idx="6">
                  <c:v>#N/A</c:v>
                </c:pt>
                <c:pt idx="7">
                  <c:v>0.18</c:v>
                </c:pt>
                <c:pt idx="8">
                  <c:v>#N/A</c:v>
                </c:pt>
                <c:pt idx="9">
                  <c:v>0.21</c:v>
                </c:pt>
              </c:numCache>
            </c:numRef>
          </c:val>
          <c:extLst>
            <c:ext xmlns:c16="http://schemas.microsoft.com/office/drawing/2014/chart" uri="{C3380CC4-5D6E-409C-BE32-E72D297353CC}">
              <c16:uniqueId val="{00000004-F4E3-430A-AACC-005866B3881F}"/>
            </c:ext>
          </c:extLst>
        </c:ser>
        <c:ser>
          <c:idx val="5"/>
          <c:order val="5"/>
          <c:tx>
            <c:strRef>
              <c:f>データシート!$A$32</c:f>
              <c:strCache>
                <c:ptCount val="1"/>
                <c:pt idx="0">
                  <c:v>東御市国民健康保険特別会計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22.94</c:v>
                </c:pt>
                <c:pt idx="4">
                  <c:v>#N/A</c:v>
                </c:pt>
                <c:pt idx="5">
                  <c:v>0.49</c:v>
                </c:pt>
                <c:pt idx="6">
                  <c:v>#N/A</c:v>
                </c:pt>
                <c:pt idx="7">
                  <c:v>0.49</c:v>
                </c:pt>
                <c:pt idx="8">
                  <c:v>#N/A</c:v>
                </c:pt>
                <c:pt idx="9">
                  <c:v>0.4</c:v>
                </c:pt>
              </c:numCache>
            </c:numRef>
          </c:val>
          <c:extLst>
            <c:ext xmlns:c16="http://schemas.microsoft.com/office/drawing/2014/chart" uri="{C3380CC4-5D6E-409C-BE32-E72D297353CC}">
              <c16:uniqueId val="{00000005-F4E3-430A-AACC-005866B3881F}"/>
            </c:ext>
          </c:extLst>
        </c:ser>
        <c:ser>
          <c:idx val="6"/>
          <c:order val="6"/>
          <c:tx>
            <c:strRef>
              <c:f>データシート!$A$33</c:f>
              <c:strCache>
                <c:ptCount val="1"/>
                <c:pt idx="0">
                  <c:v>東御市介護保険特別会計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0.26</c:v>
                </c:pt>
                <c:pt idx="4">
                  <c:v>#N/A</c:v>
                </c:pt>
                <c:pt idx="5">
                  <c:v>0.7</c:v>
                </c:pt>
                <c:pt idx="6">
                  <c:v>#N/A</c:v>
                </c:pt>
                <c:pt idx="7">
                  <c:v>0.16</c:v>
                </c:pt>
                <c:pt idx="8">
                  <c:v>#N/A</c:v>
                </c:pt>
                <c:pt idx="9">
                  <c:v>0.56000000000000005</c:v>
                </c:pt>
              </c:numCache>
            </c:numRef>
          </c:val>
          <c:extLst>
            <c:ext xmlns:c16="http://schemas.microsoft.com/office/drawing/2014/chart" uri="{C3380CC4-5D6E-409C-BE32-E72D297353CC}">
              <c16:uniqueId val="{00000006-F4E3-430A-AACC-005866B3881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6.4</c:v>
                </c:pt>
                <c:pt idx="2">
                  <c:v>#N/A</c:v>
                </c:pt>
                <c:pt idx="3">
                  <c:v>7.41</c:v>
                </c:pt>
                <c:pt idx="4">
                  <c:v>#N/A</c:v>
                </c:pt>
                <c:pt idx="5">
                  <c:v>8.16</c:v>
                </c:pt>
                <c:pt idx="6">
                  <c:v>#N/A</c:v>
                </c:pt>
                <c:pt idx="7">
                  <c:v>5.8</c:v>
                </c:pt>
                <c:pt idx="8">
                  <c:v>#N/A</c:v>
                </c:pt>
                <c:pt idx="9">
                  <c:v>7.23</c:v>
                </c:pt>
              </c:numCache>
            </c:numRef>
          </c:val>
          <c:extLst>
            <c:ext xmlns:c16="http://schemas.microsoft.com/office/drawing/2014/chart" uri="{C3380CC4-5D6E-409C-BE32-E72D297353CC}">
              <c16:uniqueId val="{00000007-F4E3-430A-AACC-005866B3881F}"/>
            </c:ext>
          </c:extLst>
        </c:ser>
        <c:ser>
          <c:idx val="8"/>
          <c:order val="8"/>
          <c:tx>
            <c:strRef>
              <c:f>データシート!$A$35</c:f>
              <c:strCache>
                <c:ptCount val="1"/>
                <c:pt idx="0">
                  <c:v>東御市水道事業会計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6.56</c:v>
                </c:pt>
                <c:pt idx="2">
                  <c:v>#N/A</c:v>
                </c:pt>
                <c:pt idx="3">
                  <c:v>6.77</c:v>
                </c:pt>
                <c:pt idx="4">
                  <c:v>#N/A</c:v>
                </c:pt>
                <c:pt idx="5">
                  <c:v>7.31</c:v>
                </c:pt>
                <c:pt idx="6">
                  <c:v>#N/A</c:v>
                </c:pt>
                <c:pt idx="7">
                  <c:v>8.3800000000000008</c:v>
                </c:pt>
                <c:pt idx="8">
                  <c:v>#N/A</c:v>
                </c:pt>
                <c:pt idx="9">
                  <c:v>9.11</c:v>
                </c:pt>
              </c:numCache>
            </c:numRef>
          </c:val>
          <c:extLst>
            <c:ext xmlns:c16="http://schemas.microsoft.com/office/drawing/2014/chart" uri="{C3380CC4-5D6E-409C-BE32-E72D297353CC}">
              <c16:uniqueId val="{00000008-F4E3-430A-AACC-005866B3881F}"/>
            </c:ext>
          </c:extLst>
        </c:ser>
        <c:ser>
          <c:idx val="9"/>
          <c:order val="9"/>
          <c:tx>
            <c:strRef>
              <c:f>データシート!$A$36</c:f>
              <c:strCache>
                <c:ptCount val="1"/>
                <c:pt idx="0">
                  <c:v>東御市下水道事業会計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9.4700000000000006</c:v>
                </c:pt>
                <c:pt idx="2">
                  <c:v>#N/A</c:v>
                </c:pt>
                <c:pt idx="3">
                  <c:v>9.41</c:v>
                </c:pt>
                <c:pt idx="4">
                  <c:v>#N/A</c:v>
                </c:pt>
                <c:pt idx="5">
                  <c:v>10.48</c:v>
                </c:pt>
                <c:pt idx="6">
                  <c:v>#N/A</c:v>
                </c:pt>
                <c:pt idx="7">
                  <c:v>11.02</c:v>
                </c:pt>
                <c:pt idx="8">
                  <c:v>#N/A</c:v>
                </c:pt>
                <c:pt idx="9">
                  <c:v>11.92</c:v>
                </c:pt>
              </c:numCache>
            </c:numRef>
          </c:val>
          <c:extLst>
            <c:ext xmlns:c16="http://schemas.microsoft.com/office/drawing/2014/chart" uri="{C3380CC4-5D6E-409C-BE32-E72D297353CC}">
              <c16:uniqueId val="{00000009-F4E3-430A-AACC-005866B388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1833</c:v>
                </c:pt>
                <c:pt idx="5">
                  <c:v>1807</c:v>
                </c:pt>
                <c:pt idx="8">
                  <c:v>1727</c:v>
                </c:pt>
                <c:pt idx="11">
                  <c:v>1699</c:v>
                </c:pt>
                <c:pt idx="14">
                  <c:v>1679</c:v>
                </c:pt>
              </c:numCache>
            </c:numRef>
          </c:val>
          <c:extLst>
            <c:ext xmlns:c16="http://schemas.microsoft.com/office/drawing/2014/chart" uri="{C3380CC4-5D6E-409C-BE32-E72D297353CC}">
              <c16:uniqueId val="{00000000-E162-4DA6-8615-1EE65AD1EF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62-4DA6-8615-1EE65AD1EF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62-4DA6-8615-1EE65AD1EF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67</c:v>
                </c:pt>
                <c:pt idx="3">
                  <c:v>72</c:v>
                </c:pt>
                <c:pt idx="6">
                  <c:v>74</c:v>
                </c:pt>
                <c:pt idx="9">
                  <c:v>73</c:v>
                </c:pt>
                <c:pt idx="12">
                  <c:v>78</c:v>
                </c:pt>
              </c:numCache>
            </c:numRef>
          </c:val>
          <c:extLst>
            <c:ext xmlns:c16="http://schemas.microsoft.com/office/drawing/2014/chart" uri="{C3380CC4-5D6E-409C-BE32-E72D297353CC}">
              <c16:uniqueId val="{00000003-E162-4DA6-8615-1EE65AD1EF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617</c:v>
                </c:pt>
                <c:pt idx="3">
                  <c:v>582</c:v>
                </c:pt>
                <c:pt idx="6">
                  <c:v>560</c:v>
                </c:pt>
                <c:pt idx="9">
                  <c:v>558</c:v>
                </c:pt>
                <c:pt idx="12">
                  <c:v>553</c:v>
                </c:pt>
              </c:numCache>
            </c:numRef>
          </c:val>
          <c:extLst>
            <c:ext xmlns:c16="http://schemas.microsoft.com/office/drawing/2014/chart" uri="{C3380CC4-5D6E-409C-BE32-E72D297353CC}">
              <c16:uniqueId val="{00000004-E162-4DA6-8615-1EE65AD1EF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62-4DA6-8615-1EE65AD1EF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62-4DA6-8615-1EE65AD1EF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1757</c:v>
                </c:pt>
                <c:pt idx="3">
                  <c:v>1945</c:v>
                </c:pt>
                <c:pt idx="6">
                  <c:v>1902</c:v>
                </c:pt>
                <c:pt idx="9">
                  <c:v>1831</c:v>
                </c:pt>
                <c:pt idx="12">
                  <c:v>1834</c:v>
                </c:pt>
              </c:numCache>
            </c:numRef>
          </c:val>
          <c:extLst>
            <c:ext xmlns:c16="http://schemas.microsoft.com/office/drawing/2014/chart" uri="{C3380CC4-5D6E-409C-BE32-E72D297353CC}">
              <c16:uniqueId val="{00000007-E162-4DA6-8615-1EE65AD1EF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608</c:v>
                </c:pt>
                <c:pt idx="2">
                  <c:v>#N/A</c:v>
                </c:pt>
                <c:pt idx="3">
                  <c:v>#N/A</c:v>
                </c:pt>
                <c:pt idx="4">
                  <c:v>792</c:v>
                </c:pt>
                <c:pt idx="5">
                  <c:v>#N/A</c:v>
                </c:pt>
                <c:pt idx="6">
                  <c:v>#N/A</c:v>
                </c:pt>
                <c:pt idx="7">
                  <c:v>809</c:v>
                </c:pt>
                <c:pt idx="8">
                  <c:v>#N/A</c:v>
                </c:pt>
                <c:pt idx="9">
                  <c:v>#N/A</c:v>
                </c:pt>
                <c:pt idx="10">
                  <c:v>763</c:v>
                </c:pt>
                <c:pt idx="11">
                  <c:v>#N/A</c:v>
                </c:pt>
                <c:pt idx="12">
                  <c:v>#N/A</c:v>
                </c:pt>
                <c:pt idx="13">
                  <c:v>786</c:v>
                </c:pt>
                <c:pt idx="14">
                  <c:v>#N/A</c:v>
                </c:pt>
              </c:numCache>
            </c:numRef>
          </c:val>
          <c:smooth val="0"/>
          <c:extLst>
            <c:ext xmlns:c16="http://schemas.microsoft.com/office/drawing/2014/chart" uri="{C3380CC4-5D6E-409C-BE32-E72D297353CC}">
              <c16:uniqueId val="{00000008-E162-4DA6-8615-1EE65AD1EF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15887</c:v>
                </c:pt>
                <c:pt idx="5">
                  <c:v>15320</c:v>
                </c:pt>
                <c:pt idx="8">
                  <c:v>14409</c:v>
                </c:pt>
                <c:pt idx="11">
                  <c:v>13268</c:v>
                </c:pt>
                <c:pt idx="14">
                  <c:v>12159</c:v>
                </c:pt>
              </c:numCache>
            </c:numRef>
          </c:val>
          <c:extLst>
            <c:ext xmlns:c16="http://schemas.microsoft.com/office/drawing/2014/chart" uri="{C3380CC4-5D6E-409C-BE32-E72D297353CC}">
              <c16:uniqueId val="{00000000-FBE6-421F-85C3-779E184582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1488</c:v>
                </c:pt>
                <c:pt idx="5">
                  <c:v>1549</c:v>
                </c:pt>
                <c:pt idx="8">
                  <c:v>1626</c:v>
                </c:pt>
                <c:pt idx="11">
                  <c:v>1589</c:v>
                </c:pt>
                <c:pt idx="14">
                  <c:v>1408</c:v>
                </c:pt>
              </c:numCache>
            </c:numRef>
          </c:val>
          <c:extLst>
            <c:ext xmlns:c16="http://schemas.microsoft.com/office/drawing/2014/chart" uri="{C3380CC4-5D6E-409C-BE32-E72D297353CC}">
              <c16:uniqueId val="{00000001-FBE6-421F-85C3-779E184582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3797</c:v>
                </c:pt>
                <c:pt idx="5">
                  <c:v>4773</c:v>
                </c:pt>
                <c:pt idx="8">
                  <c:v>5187</c:v>
                </c:pt>
                <c:pt idx="11">
                  <c:v>4834</c:v>
                </c:pt>
                <c:pt idx="14">
                  <c:v>4315</c:v>
                </c:pt>
              </c:numCache>
            </c:numRef>
          </c:val>
          <c:extLst>
            <c:ext xmlns:c16="http://schemas.microsoft.com/office/drawing/2014/chart" uri="{C3380CC4-5D6E-409C-BE32-E72D297353CC}">
              <c16:uniqueId val="{00000002-FBE6-421F-85C3-779E184582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E6-421F-85C3-779E184582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E6-421F-85C3-779E184582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E6-421F-85C3-779E184582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1603</c:v>
                </c:pt>
                <c:pt idx="3">
                  <c:v>1541</c:v>
                </c:pt>
                <c:pt idx="6">
                  <c:v>1532</c:v>
                </c:pt>
                <c:pt idx="9">
                  <c:v>1551</c:v>
                </c:pt>
                <c:pt idx="12">
                  <c:v>1540</c:v>
                </c:pt>
              </c:numCache>
            </c:numRef>
          </c:val>
          <c:extLst>
            <c:ext xmlns:c16="http://schemas.microsoft.com/office/drawing/2014/chart" uri="{C3380CC4-5D6E-409C-BE32-E72D297353CC}">
              <c16:uniqueId val="{00000006-FBE6-421F-85C3-779E184582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431</c:v>
                </c:pt>
                <c:pt idx="3">
                  <c:v>363</c:v>
                </c:pt>
                <c:pt idx="6">
                  <c:v>328</c:v>
                </c:pt>
                <c:pt idx="9">
                  <c:v>300</c:v>
                </c:pt>
                <c:pt idx="12">
                  <c:v>276</c:v>
                </c:pt>
              </c:numCache>
            </c:numRef>
          </c:val>
          <c:extLst>
            <c:ext xmlns:c16="http://schemas.microsoft.com/office/drawing/2014/chart" uri="{C3380CC4-5D6E-409C-BE32-E72D297353CC}">
              <c16:uniqueId val="{00000007-FBE6-421F-85C3-779E184582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4429</c:v>
                </c:pt>
                <c:pt idx="3">
                  <c:v>3867</c:v>
                </c:pt>
                <c:pt idx="6">
                  <c:v>3694</c:v>
                </c:pt>
                <c:pt idx="9">
                  <c:v>3691</c:v>
                </c:pt>
                <c:pt idx="12">
                  <c:v>3214</c:v>
                </c:pt>
              </c:numCache>
            </c:numRef>
          </c:val>
          <c:extLst>
            <c:ext xmlns:c16="http://schemas.microsoft.com/office/drawing/2014/chart" uri="{C3380CC4-5D6E-409C-BE32-E72D297353CC}">
              <c16:uniqueId val="{00000008-FBE6-421F-85C3-779E184582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E6-421F-85C3-779E184582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19436</c:v>
                </c:pt>
                <c:pt idx="3">
                  <c:v>19095</c:v>
                </c:pt>
                <c:pt idx="6">
                  <c:v>17958</c:v>
                </c:pt>
                <c:pt idx="9">
                  <c:v>16047</c:v>
                </c:pt>
                <c:pt idx="12">
                  <c:v>14895</c:v>
                </c:pt>
              </c:numCache>
            </c:numRef>
          </c:val>
          <c:extLst>
            <c:ext xmlns:c16="http://schemas.microsoft.com/office/drawing/2014/chart" uri="{C3380CC4-5D6E-409C-BE32-E72D297353CC}">
              <c16:uniqueId val="{0000000A-FBE6-421F-85C3-779E184582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4728</c:v>
                </c:pt>
                <c:pt idx="2">
                  <c:v>#N/A</c:v>
                </c:pt>
                <c:pt idx="3">
                  <c:v>#N/A</c:v>
                </c:pt>
                <c:pt idx="4">
                  <c:v>3225</c:v>
                </c:pt>
                <c:pt idx="5">
                  <c:v>#N/A</c:v>
                </c:pt>
                <c:pt idx="6">
                  <c:v>#N/A</c:v>
                </c:pt>
                <c:pt idx="7">
                  <c:v>2290</c:v>
                </c:pt>
                <c:pt idx="8">
                  <c:v>#N/A</c:v>
                </c:pt>
                <c:pt idx="9">
                  <c:v>#N/A</c:v>
                </c:pt>
                <c:pt idx="10">
                  <c:v>1898</c:v>
                </c:pt>
                <c:pt idx="11">
                  <c:v>#N/A</c:v>
                </c:pt>
                <c:pt idx="12">
                  <c:v>#N/A</c:v>
                </c:pt>
                <c:pt idx="13">
                  <c:v>2044</c:v>
                </c:pt>
                <c:pt idx="14">
                  <c:v>#N/A</c:v>
                </c:pt>
              </c:numCache>
            </c:numRef>
          </c:val>
          <c:smooth val="0"/>
          <c:extLst>
            <c:ext xmlns:c16="http://schemas.microsoft.com/office/drawing/2014/chart" uri="{C3380CC4-5D6E-409C-BE32-E72D297353CC}">
              <c16:uniqueId val="{0000000B-FBE6-421F-85C3-779E184582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2055</c:v>
                </c:pt>
                <c:pt idx="1">
                  <c:v>2314</c:v>
                </c:pt>
                <c:pt idx="2">
                  <c:v>1994</c:v>
                </c:pt>
              </c:numCache>
            </c:numRef>
          </c:val>
          <c:extLst>
            <c:ext xmlns:c16="http://schemas.microsoft.com/office/drawing/2014/chart" uri="{C3380CC4-5D6E-409C-BE32-E72D297353CC}">
              <c16:uniqueId val="{00000000-36C5-46D4-A24A-B9710DB07A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495</c:v>
                </c:pt>
                <c:pt idx="1">
                  <c:v>306</c:v>
                </c:pt>
                <c:pt idx="2">
                  <c:v>251</c:v>
                </c:pt>
              </c:numCache>
            </c:numRef>
          </c:val>
          <c:extLst>
            <c:ext xmlns:c16="http://schemas.microsoft.com/office/drawing/2014/chart" uri="{C3380CC4-5D6E-409C-BE32-E72D297353CC}">
              <c16:uniqueId val="{00000001-36C5-46D4-A24A-B9710DB07A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2355</c:v>
                </c:pt>
                <c:pt idx="1">
                  <c:v>1810</c:v>
                </c:pt>
                <c:pt idx="2">
                  <c:v>1542</c:v>
                </c:pt>
              </c:numCache>
            </c:numRef>
          </c:val>
          <c:extLst>
            <c:ext xmlns:c16="http://schemas.microsoft.com/office/drawing/2014/chart" uri="{C3380CC4-5D6E-409C-BE32-E72D297353CC}">
              <c16:uniqueId val="{00000002-36C5-46D4-A24A-B9710DB07A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長野県東御市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元利償還金は、令和３年度に湯の丸高原屋内運動施設に係る起債や令和元年東日本台風に係る起債の元金償還が開始となったこと等により増加し、令和４年度以降はほぼ横ばいで推移している。</a:t>
          </a:r>
        </a:p>
        <a:p>
          <a:r>
            <a:rPr kumimoji="1" lang="ja-JP" altLang="en-US" sz="1200">
              <a:latin typeface="ＭＳ ゴシック" pitchFamily="49" charset="-128"/>
              <a:ea typeface="ＭＳ ゴシック" pitchFamily="49" charset="-128"/>
            </a:rPr>
            <a:t>　また、算入公債費等は、事業費補正により基準財政需要額に算入された公債費のうち、資本費平準化債の算入開始による下水道費の減額等により減少傾向にある。</a:t>
          </a:r>
        </a:p>
        <a:p>
          <a:r>
            <a:rPr kumimoji="1" lang="ja-JP" altLang="en-US" sz="1200">
              <a:latin typeface="ＭＳ ゴシック" pitchFamily="49" charset="-128"/>
              <a:ea typeface="ＭＳ ゴシック" pitchFamily="49" charset="-128"/>
            </a:rPr>
            <a:t>　そのため、実質公債費比率の分子は、令和３年度に大きくなり、それ以降はほぼ横ばいで推移している。</a:t>
          </a:r>
        </a:p>
        <a:p>
          <a:r>
            <a:rPr kumimoji="1" lang="ja-JP" altLang="en-US" sz="1200">
              <a:latin typeface="ＭＳ ゴシック" pitchFamily="49" charset="-128"/>
              <a:ea typeface="ＭＳ ゴシック" pitchFamily="49" charset="-128"/>
            </a:rPr>
            <a:t>　今後は、東部地区小学校給食センター建設事業や宿泊交流拠点施設整備事業のほか、公共施設の長寿命化事業が想定されるため、引き続き借入額が償還額以下となるよう事業の平準化に努める。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長野県東御市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の分子は、起債の償還が進んでいることにより地方債現在高が減少しているため、減少傾向であったが、起債残高の減少に伴い基準財政需要額算入見込額が減少傾向であることから、令和６年度は増加した。</a:t>
          </a:r>
        </a:p>
        <a:p>
          <a:r>
            <a:rPr kumimoji="1" lang="ja-JP" altLang="en-US" sz="1300">
              <a:latin typeface="ＭＳ ゴシック" pitchFamily="49" charset="-128"/>
              <a:ea typeface="ＭＳ ゴシック" pitchFamily="49" charset="-128"/>
            </a:rPr>
            <a:t>　今後は、東部地区小学校給食センター建設事業や宿泊交流拠点施設整備事業のほか、公共施設の長寿命化事業が想定されるため、引き続き借入額が償還額以下となるよう事業の平準化に努める。また、行政改革推進計画に基づき基金取崩額の抑制を図ることで充当可能財源を維持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長野県東御市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年度から合併振興基金の取崩しを開始したことや、平成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以降増加している公債費に充てるために減債基金の取崩しをしていることにより、基金残高は減少傾向にあった。令和３年度及び令和４年度に新型コロナウイルス感染症対応地方創生臨時交付金等補助金を有効活用したことなどによる決算余剰金を積立てたことにより基金残高は増加したが、令和５年度に湯の丸高原屋内運動施設関連事業の繰上償還のために取崩しをしたことにより減少に転じた。また、令和６年度に人事院勧告に伴う職員給与費等の増や会計年度任用職員勤勉手当支給による人件費の増加などにより財政調整基金を取崩したため、基金残高は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人口減少や少子高齢化の進展、物価や人件費の上昇など、社会経済情勢が急激に変化をしている中においても、将来にわたって持続可能な財政運営を堅持できるよう、事務事業の見直しや組織のスリム化等を図りつつ、将来を見据えた必要な事業に対しては未来への投資をすることで「選択と集中」に徹しながら、基金に頼らない財政運営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行政改革推進計画に基づき、歳出額の抑制を進め、前年度の取崩額以内とすることにより、基金取崩額の抑制を図る。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・地域福祉基金：高齢化社会に備え、福祉活動の促進に要する経費の財源に充てる。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・人材育成基金：個性豊かな地域づくりのための人材育成事業及び交通、災害遺児等年金に要する経費の財源に充てる。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・公共施設等整備基金：公共施設又は設備等の整備に要する経費の財源に充てる。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・湯の丸高原施設基金：湯の丸高原の施設等の整備及び運営に要する経費の財源に充てる。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・学校施設整備基金：学校施設又は設備等の整備に要する経費の財源に充てる。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・地域福祉基金：令和５年度より、社会福祉法人が行う社会福祉施設整備事業への助成のために取崩しを開始したため、減少している。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・人材育成基金：個性豊かな地域づくりのための人材育成事業のために取崩したため、令和６年度で減少している。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・公共施設等整備基金：公共施設の老朽化に伴う更新事業等のために取崩したため、年々減少している。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・湯の丸高原施設基金：地方債を繰上償還したため、令和５年度に大きく減少している。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・学校施設整備基金：小学校校舎雨漏り修繕など学校施設の整備のために取崩したため、令和６年度で減少している。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・地域福祉基金：社会福祉施設整備事業への助成等に要する経費の財源として活用していく。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・人材育成基金：個性豊かな地域づくりのための人材育成事業に要する経費の財源として活用していく。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東部地区小学校給食センター建設事業の財源とするため、基金残高を維持する。また、公共施設の老朽化に伴う更新事業等については、公共施設等総合管理計画の見直しを行い、計画に基づき、起債等の特定財源を確保したうえで、なお不足する部分の財源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・湯の丸高原施設基金：湯の丸高原の施設等の整備及び運営に要する経費の財源とするため、寄附金を積立てる。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・学校施設整備基金：学校施設の老朽化による修繕等の財源とするため、基金残高を維持する。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令和４年度は、令和３年度に引き続き新型コロナウイルス感染症対応地方創生臨時交付金等補助金を有効活用したことなどにより、決算余剰金を約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万円積立てたため、基金残高は増加した。令和５年度は、前年度実質収支額の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万円）を積立てたため、基金残高は増加した。令和６年度は、人事院勧告に伴う職員給与費等の増や会計年度任用職員勤勉手当支給による人件費の増加などにより取崩したため、基金残高は減少した。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行政改革推進計画に基づき、歳出額の抑制を進め、前年度の取崩額以内とすることにより、基金取崩額の抑制を図る。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４年度は、前年度に繰上償還のため積立てた市有土地の売却分を含めて取崩したため、基金残高は減少した。令和５年度は、湯の丸高原屋内運動施設関連事業の繰上償還のため取崩したため、基金残高は減少した。令和６年度は、前年度に繰上償還のため積立てた市有土地の売却分を含めて取崩したため、また、経常経費の財源不足により取崩し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市有土地の売却に応じて積立てを行い、公債費の財源とする。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令和３年度の臨時財政対策債を償還するために積立てた分を、その地方債の償還のため、令和７年度から令和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毎年取崩予定である。基金の取崩しをする際には、基金残高が、令和３年度に発行した臨時財政対策債（後年度に元利償還金に係る基準財政需要額が算入されない分）の未償還額を上回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28,958
28,255
112.37
17,793,135
17,047,339
692,512
9,574,631
14,895,007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年度は税収の動向に大きな変化がない一方で、基準財政需要額も同様に推移していることから指数は横ばいとなっている。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また、類似団体平均を上回っているが、基金の取崩しに頼る厳しい財政運営が続いている状況のため、ふるさと納税の推進等により歳入の確保を図るほか、歳出の削減に努めたい。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40657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年度は、障害者自立支援給付費負担金等の充当額増に伴う経常的な一般財源の減少、普通交付税の増加などにより、経常収支比率は前年度から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しかし、今後本格化する複数の大型事業の起債償還や人件費、扶助費の増加傾向が見込まれることから、人員配置や事務事業の見直しによる経費削減に努めたい。</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32294</xdr:rowOff>
    </xdr:from>
    <xdr:to>
      <xdr:col>23</xdr:col>
      <xdr:colOff>133350</xdr:colOff>
      <xdr:row>60</xdr:row>
      <xdr:rowOff>56424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1929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73660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4342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52977</xdr:rowOff>
    </xdr:from>
    <xdr:to>
      <xdr:col>15</xdr:col>
      <xdr:colOff>82550</xdr:colOff>
      <xdr:row>60</xdr:row>
      <xdr:rowOff>73660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399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52977</xdr:rowOff>
    </xdr:from>
    <xdr:to>
      <xdr:col>11</xdr:col>
      <xdr:colOff>31750</xdr:colOff>
      <xdr:row>60</xdr:row>
      <xdr:rowOff>87449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3997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152944</xdr:rowOff>
    </xdr:from>
    <xdr:to>
      <xdr:col>23</xdr:col>
      <xdr:colOff>184150</xdr:colOff>
      <xdr:row>60</xdr:row>
      <xdr:rowOff>83094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169471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5624</xdr:rowOff>
    </xdr:from>
    <xdr:to>
      <xdr:col>19</xdr:col>
      <xdr:colOff>184150</xdr:colOff>
      <xdr:row>60</xdr:row>
      <xdr:rowOff>107224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117401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109237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2177</xdr:rowOff>
    </xdr:from>
    <xdr:to>
      <xdr:col>11</xdr:col>
      <xdr:colOff>82550</xdr:colOff>
      <xdr:row>60</xdr:row>
      <xdr:rowOff>103777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88554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123026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引き続き類似団体平均を下回る状況にあるが、令和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年度は会計年度任用職員勤勉手当支給など人件費は年々増加傾向にある。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当市においては、経常収支比率の人件費分、物件費分が類似団体平均よりも高いことを踏まえ、適正な職員配置や物件費の抑制に努め、行政コストのスリム化を図りたい。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37235</xdr:rowOff>
    </xdr:from>
    <xdr:to>
      <xdr:col>23</xdr:col>
      <xdr:colOff>133350</xdr:colOff>
      <xdr:row>81</xdr:row>
      <xdr:rowOff>41357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4685"/>
          <a:ext cx="8382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26135</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3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36871</xdr:rowOff>
    </xdr:from>
    <xdr:to>
      <xdr:col>19</xdr:col>
      <xdr:colOff>133350</xdr:colOff>
      <xdr:row>81</xdr:row>
      <xdr:rowOff>37235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4321"/>
          <a:ext cx="889000" cy="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33699</xdr:rowOff>
    </xdr:from>
    <xdr:to>
      <xdr:col>15</xdr:col>
      <xdr:colOff>82550</xdr:colOff>
      <xdr:row>81</xdr:row>
      <xdr:rowOff>36871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1149"/>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33699</xdr:rowOff>
    </xdr:from>
    <xdr:to>
      <xdr:col>11</xdr:col>
      <xdr:colOff>31750</xdr:colOff>
      <xdr:row>81</xdr:row>
      <xdr:rowOff>35058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21149"/>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162007</xdr:rowOff>
    </xdr:from>
    <xdr:to>
      <xdr:col>23</xdr:col>
      <xdr:colOff>184150</xdr:colOff>
      <xdr:row>81</xdr:row>
      <xdr:rowOff>92157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83284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157885</xdr:rowOff>
    </xdr:from>
    <xdr:to>
      <xdr:col>19</xdr:col>
      <xdr:colOff>184150</xdr:colOff>
      <xdr:row>81</xdr:row>
      <xdr:rowOff>88035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98212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157521</xdr:rowOff>
    </xdr:from>
    <xdr:to>
      <xdr:col>15</xdr:col>
      <xdr:colOff>133350</xdr:colOff>
      <xdr:row>81</xdr:row>
      <xdr:rowOff>87671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97848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154349</xdr:rowOff>
    </xdr:from>
    <xdr:to>
      <xdr:col>11</xdr:col>
      <xdr:colOff>82550</xdr:colOff>
      <xdr:row>81</xdr:row>
      <xdr:rowOff>84499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94676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155708</xdr:rowOff>
    </xdr:from>
    <xdr:to>
      <xdr:col>7</xdr:col>
      <xdr:colOff>31750</xdr:colOff>
      <xdr:row>81</xdr:row>
      <xdr:rowOff>85858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96035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年度は給与改定の影響に加え、令和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年度退職者の発生などにより職員構成が変動したことから前年度比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引き続き適正な管理に努めたい。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170543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118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33564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118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年度は一般職員数が増加したことに対して、市の人口が減少したことから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ポイント上昇したが、類似団体平均との比較では、引き続き良好な状態が維持できている。</a:t>
          </a:r>
        </a:p>
        <a:p>
          <a:r>
            <a:rPr kumimoji="1" lang="ja-JP" altLang="en-US" sz="1300">
              <a:latin typeface="ＭＳ Ｐゴシック" panose="020B0600070205080204" pitchFamily="50" charset="-128"/>
              <a:ea typeface="ＭＳ Ｐゴシック" panose="020B0600070205080204" pitchFamily="50" charset="-128"/>
            </a:rPr>
            <a:t>しかし、全国平均及び長野県平均よりも高い水準にあるため、行政サービスの質を維持しながら適正な職員配置に努めたい。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7705</xdr:rowOff>
    </xdr:from>
    <xdr:to>
      <xdr:col>81</xdr:col>
      <xdr:colOff>44450</xdr:colOff>
      <xdr:row>60</xdr:row>
      <xdr:rowOff>31834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94705"/>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3683</xdr:rowOff>
    </xdr:from>
    <xdr:to>
      <xdr:col>77</xdr:col>
      <xdr:colOff>44450</xdr:colOff>
      <xdr:row>60</xdr:row>
      <xdr:rowOff>7705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906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150199</xdr:rowOff>
    </xdr:from>
    <xdr:to>
      <xdr:col>72</xdr:col>
      <xdr:colOff>203200</xdr:colOff>
      <xdr:row>60</xdr:row>
      <xdr:rowOff>3683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65749"/>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144569</xdr:rowOff>
    </xdr:from>
    <xdr:to>
      <xdr:col>68</xdr:col>
      <xdr:colOff>152400</xdr:colOff>
      <xdr:row>59</xdr:row>
      <xdr:rowOff>150199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60119"/>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152484</xdr:rowOff>
    </xdr:from>
    <xdr:to>
      <xdr:col>81</xdr:col>
      <xdr:colOff>95250</xdr:colOff>
      <xdr:row>60</xdr:row>
      <xdr:rowOff>82634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169011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128355</xdr:rowOff>
    </xdr:from>
    <xdr:to>
      <xdr:col>77</xdr:col>
      <xdr:colOff>95250</xdr:colOff>
      <xdr:row>60</xdr:row>
      <xdr:rowOff>58505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68682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1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124333</xdr:rowOff>
    </xdr:from>
    <xdr:to>
      <xdr:col>73</xdr:col>
      <xdr:colOff>44450</xdr:colOff>
      <xdr:row>60</xdr:row>
      <xdr:rowOff>54483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64660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0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99399</xdr:rowOff>
    </xdr:from>
    <xdr:to>
      <xdr:col>68</xdr:col>
      <xdr:colOff>203200</xdr:colOff>
      <xdr:row>60</xdr:row>
      <xdr:rowOff>29549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39726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8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93769</xdr:rowOff>
    </xdr:from>
    <xdr:to>
      <xdr:col>64</xdr:col>
      <xdr:colOff>152400</xdr:colOff>
      <xdr:row>60</xdr:row>
      <xdr:rowOff>23919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34096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年度は元利償還金は増加したものの、普通交付税の増加などにより標準財政規模が拡大したことから前年度比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ポイント低下となった。、令和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年度にかけて、大型事業の借入が控えており、また金利も上昇傾向にあることから、公債費の増加に伴う比率の上昇が見込まれている。</a:t>
          </a:r>
        </a:p>
        <a:p>
          <a:r>
            <a:rPr kumimoji="1" lang="ja-JP" altLang="en-US" sz="1300">
              <a:latin typeface="ＭＳ Ｐゴシック" panose="020B0600070205080204" pitchFamily="50" charset="-128"/>
              <a:ea typeface="ＭＳ Ｐゴシック" panose="020B0600070205080204" pitchFamily="50" charset="-128"/>
            </a:rPr>
            <a:t>今後は、公共施設の老朽化対策が求められるが、施設の統廃合等により地方債の新規発行の抑制に努めたい。</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36089</xdr:rowOff>
    </xdr:from>
    <xdr:to>
      <xdr:col>81</xdr:col>
      <xdr:colOff>44450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7973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30057</xdr:rowOff>
    </xdr:from>
    <xdr:to>
      <xdr:col>77</xdr:col>
      <xdr:colOff>44450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737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5927</xdr:rowOff>
    </xdr:from>
    <xdr:to>
      <xdr:col>72</xdr:col>
      <xdr:colOff>203200</xdr:colOff>
      <xdr:row>37</xdr:row>
      <xdr:rowOff>30057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95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157268</xdr:rowOff>
    </xdr:from>
    <xdr:to>
      <xdr:col>68</xdr:col>
      <xdr:colOff>152400</xdr:colOff>
      <xdr:row>37</xdr:row>
      <xdr:rowOff>5927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946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156739</xdr:rowOff>
    </xdr:from>
    <xdr:to>
      <xdr:col>81</xdr:col>
      <xdr:colOff>95250</xdr:colOff>
      <xdr:row>37</xdr:row>
      <xdr:rowOff>86889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128816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0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150707</xdr:rowOff>
    </xdr:from>
    <xdr:to>
      <xdr:col>73</xdr:col>
      <xdr:colOff>44450</xdr:colOff>
      <xdr:row>37</xdr:row>
      <xdr:rowOff>80857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106468</xdr:rowOff>
    </xdr:from>
    <xdr:to>
      <xdr:col>64</xdr:col>
      <xdr:colOff>152400</xdr:colOff>
      <xdr:row>37</xdr:row>
      <xdr:rowOff>36618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46795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充当可能基金などの充当可能財源等が減少したことにより、将来負担比率は前年度から増加し、類似団体平均を大きく上回っている状況にある。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近年は地方債の新規発行額を年間の償還額以下に抑制しているため、地方債の現在高は減少しているが、基金残高の減少により、次年度以降も将来負担比率の上昇が</a:t>
          </a:r>
          <a:r>
            <a:rPr kumimoji="1" lang="ja-JP" altLang="en-US" sz="1300">
              <a:latin typeface="ＭＳ Ｐゴシック" panose="020B0600070205080204" pitchFamily="50" charset="-128"/>
              <a:ea typeface="ＭＳ Ｐゴシック" panose="020B0600070205080204" pitchFamily="50" charset="-128"/>
            </a:rPr>
            <a:t>見込まれる。引き続き地方債に大きく頼ることのない財政運営に努めたい。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121991</xdr:rowOff>
    </xdr:from>
    <xdr:to>
      <xdr:col>81</xdr:col>
      <xdr:colOff>44450</xdr:colOff>
      <xdr:row>15</xdr:row>
      <xdr:rowOff>138077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93741"/>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121991</xdr:rowOff>
    </xdr:from>
    <xdr:to>
      <xdr:col>77</xdr:col>
      <xdr:colOff>44450</xdr:colOff>
      <xdr:row>16</xdr:row>
      <xdr:rowOff>26952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93741"/>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26952</xdr:rowOff>
    </xdr:from>
    <xdr:to>
      <xdr:col>72</xdr:col>
      <xdr:colOff>203200</xdr:colOff>
      <xdr:row>17</xdr:row>
      <xdr:rowOff>4304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70152"/>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4304</xdr:rowOff>
    </xdr:from>
    <xdr:to>
      <xdr:col>68</xdr:col>
      <xdr:colOff>152400</xdr:colOff>
      <xdr:row>18</xdr:row>
      <xdr:rowOff>137160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18954"/>
          <a:ext cx="889000" cy="30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87277</xdr:rowOff>
    </xdr:from>
    <xdr:to>
      <xdr:col>81</xdr:col>
      <xdr:colOff>95250</xdr:colOff>
      <xdr:row>16</xdr:row>
      <xdr:rowOff>17427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5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59354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3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71191</xdr:rowOff>
    </xdr:from>
    <xdr:to>
      <xdr:col>77</xdr:col>
      <xdr:colOff>95250</xdr:colOff>
      <xdr:row>16</xdr:row>
      <xdr:rowOff>1341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4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157568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29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147602</xdr:rowOff>
    </xdr:from>
    <xdr:to>
      <xdr:col>73</xdr:col>
      <xdr:colOff>44450</xdr:colOff>
      <xdr:row>16</xdr:row>
      <xdr:rowOff>77752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62529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0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124954</xdr:rowOff>
    </xdr:from>
    <xdr:to>
      <xdr:col>68</xdr:col>
      <xdr:colOff>203200</xdr:colOff>
      <xdr:row>17</xdr:row>
      <xdr:rowOff>55104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39881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28,958
28,255
112.37
17,793,135
17,047,339
692,512
9,574,631
14,895,007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会計年度任用職員制度の開始により令和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年度は大きく上昇したが、令和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年度にかけて経常的な人件費の減少等により、低下する結果となった。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年度は、経常的な人件費の増加から経常収支比率は前年度より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ポイント上昇する結果となった。また類似団体平均のほか、全国平均や長野県平均よりも高い水準にあるため、適正な職員配置により経常的な人件費の抑制に努めたい。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83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775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86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年度は会計年度任用職員制度の創設により大幅に低下し、令和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年度は経常的な委託料の増加により上昇に転じた。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ポイントの小幅な低下となったが、令和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年度は再び上昇し、令和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年度も経常的な委託料の増加に伴い</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7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11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年度は、経常的な扶助費のうち一般財源等が減少したことから経常収支比率は前年度比で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類似団体平均や全国平均、長野県平均よりも低い水準となっているため、このことが行政サービスの低下とならぬよう適正な規模の維持に努めたい。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070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97065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4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64407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年度は維持補修費や繰出金が増加したが、経常一般財源の増加幅がそれらを上回ったため、経常収支比率は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今後も高齢化の進展で介護保険特別会計への繰出金等の増加が今後も見込まれる状況にあり、給付の適正化や介護予防の取り組み等に努めたい。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86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82550</xdr:rowOff>
    </xdr:from>
    <xdr:to>
      <xdr:col>78</xdr:col>
      <xdr:colOff>69850</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12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6350</xdr:rowOff>
    </xdr:from>
    <xdr:to>
      <xdr:col>73</xdr:col>
      <xdr:colOff>180975</xdr:colOff>
      <xdr:row>55</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3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6350</xdr:rowOff>
    </xdr:from>
    <xdr:to>
      <xdr:col>69</xdr:col>
      <xdr:colOff>92075</xdr:colOff>
      <xdr:row>55</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36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31750</xdr:rowOff>
    </xdr:from>
    <xdr:to>
      <xdr:col>74</xdr:col>
      <xdr:colOff>31750</xdr:colOff>
      <xdr:row>55</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127000</xdr:rowOff>
    </xdr:from>
    <xdr:to>
      <xdr:col>69</xdr:col>
      <xdr:colOff>142875</xdr:colOff>
      <xdr:row>55</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年度は経常一般財源が増加したことから経常収支比率は前年度比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類似団体平均のほか、全国平均や長野県平均よりも高い水準が続いているため、各種団体への補助金等の見直しにより、経費縮減へ努めたい。</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780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872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780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94996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780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年度は普通交付税、地方特例交付金など経常一般財源が増加したことから公債費における経常収支比率は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ポイント低下となった。しかしながら令和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年度にかけて、大型事業の借入が控えており、また金利も上昇傾向にあることから、公債費の増加に伴う経常収支比率の上昇が見込まれる。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また、全国平均や長野県平均よりも高い水準にあり、地方債の新規発行を伴う事業を精査し、公債費の抑制に努めたい。</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168910</xdr:rowOff>
    </xdr:from>
    <xdr:to>
      <xdr:col>24</xdr:col>
      <xdr:colOff>25400</xdr:colOff>
      <xdr:row>74</xdr:row>
      <xdr:rowOff>170815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562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170815</xdr:rowOff>
    </xdr:from>
    <xdr:to>
      <xdr:col>19</xdr:col>
      <xdr:colOff>187325</xdr:colOff>
      <xdr:row>75</xdr:row>
      <xdr:rowOff>22225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581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22225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14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60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118110</xdr:rowOff>
    </xdr:from>
    <xdr:to>
      <xdr:col>24</xdr:col>
      <xdr:colOff>76200</xdr:colOff>
      <xdr:row>75</xdr:row>
      <xdr:rowOff>48260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134637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120015</xdr:rowOff>
    </xdr:from>
    <xdr:to>
      <xdr:col>20</xdr:col>
      <xdr:colOff>38100</xdr:colOff>
      <xdr:row>75</xdr:row>
      <xdr:rowOff>50165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60342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7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142875</xdr:rowOff>
    </xdr:from>
    <xdr:to>
      <xdr:col>15</xdr:col>
      <xdr:colOff>149225</xdr:colOff>
      <xdr:row>75</xdr:row>
      <xdr:rowOff>73025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年は普通交付税や地方特例交付金の増加などにより経常一般財源の増加幅が、公債費以外の増加幅を上回ったため、経常収支比率は前年度比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類似団体平均と差が大きい人件費や補助費等を中心に経費縮減に努めたい。</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800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76</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709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9728</xdr:rowOff>
    </xdr:from>
    <xdr:to>
      <xdr:col>29</xdr:col>
      <xdr:colOff>127000</xdr:colOff>
      <xdr:row>17</xdr:row>
      <xdr:rowOff>147460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72003"/>
          <a:ext cx="647700" cy="137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165956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147460</xdr:rowOff>
    </xdr:from>
    <xdr:to>
      <xdr:col>26</xdr:col>
      <xdr:colOff>50800</xdr:colOff>
      <xdr:row>18</xdr:row>
      <xdr:rowOff>33141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09735"/>
          <a:ext cx="698500" cy="57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33141</xdr:rowOff>
    </xdr:from>
    <xdr:to>
      <xdr:col>22</xdr:col>
      <xdr:colOff>114300</xdr:colOff>
      <xdr:row>18</xdr:row>
      <xdr:rowOff>52048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66866"/>
          <a:ext cx="698500" cy="18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52048</xdr:rowOff>
    </xdr:from>
    <xdr:to>
      <xdr:col>18</xdr:col>
      <xdr:colOff>177800</xdr:colOff>
      <xdr:row>18</xdr:row>
      <xdr:rowOff>88767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85773"/>
          <a:ext cx="698500" cy="36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130378</xdr:rowOff>
    </xdr:from>
    <xdr:to>
      <xdr:col>29</xdr:col>
      <xdr:colOff>177800</xdr:colOff>
      <xdr:row>17</xdr:row>
      <xdr:rowOff>60528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2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146905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6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96660</xdr:rowOff>
    </xdr:from>
    <xdr:to>
      <xdr:col>26</xdr:col>
      <xdr:colOff>101600</xdr:colOff>
      <xdr:row>18</xdr:row>
      <xdr:rowOff>26810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58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45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153791</xdr:rowOff>
    </xdr:from>
    <xdr:to>
      <xdr:col>22</xdr:col>
      <xdr:colOff>165100</xdr:colOff>
      <xdr:row>18</xdr:row>
      <xdr:rowOff>83941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16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68718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1248</xdr:rowOff>
    </xdr:from>
    <xdr:to>
      <xdr:col>19</xdr:col>
      <xdr:colOff>38100</xdr:colOff>
      <xdr:row>18</xdr:row>
      <xdr:rowOff>102848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3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87625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37967</xdr:rowOff>
    </xdr:from>
    <xdr:to>
      <xdr:col>15</xdr:col>
      <xdr:colOff>101600</xdr:colOff>
      <xdr:row>18</xdr:row>
      <xdr:rowOff>139567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1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124344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54925</xdr:rowOff>
    </xdr:from>
    <xdr:to>
      <xdr:col>29</xdr:col>
      <xdr:colOff>127000</xdr:colOff>
      <xdr:row>38</xdr:row>
      <xdr:rowOff>58303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22525"/>
          <a:ext cx="647700" cy="3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53783</xdr:rowOff>
    </xdr:from>
    <xdr:to>
      <xdr:col>26</xdr:col>
      <xdr:colOff>50800</xdr:colOff>
      <xdr:row>38</xdr:row>
      <xdr:rowOff>58303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21383"/>
          <a:ext cx="698500" cy="4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53783</xdr:rowOff>
    </xdr:from>
    <xdr:to>
      <xdr:col>22</xdr:col>
      <xdr:colOff>114300</xdr:colOff>
      <xdr:row>38</xdr:row>
      <xdr:rowOff>56163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1383"/>
          <a:ext cx="698500" cy="2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56163</xdr:rowOff>
    </xdr:from>
    <xdr:to>
      <xdr:col>18</xdr:col>
      <xdr:colOff>177800</xdr:colOff>
      <xdr:row>38</xdr:row>
      <xdr:rowOff>76770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3763"/>
          <a:ext cx="698500" cy="20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4125</xdr:rowOff>
    </xdr:from>
    <xdr:to>
      <xdr:col>29</xdr:col>
      <xdr:colOff>177800</xdr:colOff>
      <xdr:row>38</xdr:row>
      <xdr:rowOff>105725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319102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7503</xdr:rowOff>
    </xdr:from>
    <xdr:to>
      <xdr:col>26</xdr:col>
      <xdr:colOff>101600</xdr:colOff>
      <xdr:row>38</xdr:row>
      <xdr:rowOff>109103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93880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1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2983</xdr:rowOff>
    </xdr:from>
    <xdr:to>
      <xdr:col>22</xdr:col>
      <xdr:colOff>165100</xdr:colOff>
      <xdr:row>38</xdr:row>
      <xdr:rowOff>104583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0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89360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5363</xdr:rowOff>
    </xdr:from>
    <xdr:to>
      <xdr:col>19</xdr:col>
      <xdr:colOff>38100</xdr:colOff>
      <xdr:row>38</xdr:row>
      <xdr:rowOff>106963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91740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5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25970</xdr:rowOff>
    </xdr:from>
    <xdr:to>
      <xdr:col>15</xdr:col>
      <xdr:colOff>101600</xdr:colOff>
      <xdr:row>38</xdr:row>
      <xdr:rowOff>127570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112347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28,958
28,255
112.37
17,793,135
17,047,339
692,512
9,574,631
14,895,007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154069</xdr:rowOff>
    </xdr:from>
    <xdr:to>
      <xdr:col>24</xdr:col>
      <xdr:colOff>63500</xdr:colOff>
      <xdr:row>36</xdr:row>
      <xdr:rowOff>119550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4819"/>
          <a:ext cx="8382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119550</xdr:rowOff>
    </xdr:from>
    <xdr:to>
      <xdr:col>19</xdr:col>
      <xdr:colOff>177800</xdr:colOff>
      <xdr:row>37</xdr:row>
      <xdr:rowOff>5653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1750"/>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5653</xdr:rowOff>
    </xdr:from>
    <xdr:to>
      <xdr:col>15</xdr:col>
      <xdr:colOff>50800</xdr:colOff>
      <xdr:row>37</xdr:row>
      <xdr:rowOff>23745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9303"/>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23745</xdr:rowOff>
    </xdr:from>
    <xdr:to>
      <xdr:col>10</xdr:col>
      <xdr:colOff>114300</xdr:colOff>
      <xdr:row>37</xdr:row>
      <xdr:rowOff>36188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7395"/>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103269</xdr:rowOff>
    </xdr:from>
    <xdr:to>
      <xdr:col>24</xdr:col>
      <xdr:colOff>114300</xdr:colOff>
      <xdr:row>36</xdr:row>
      <xdr:rowOff>33419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126146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68750</xdr:rowOff>
    </xdr:from>
    <xdr:to>
      <xdr:col>20</xdr:col>
      <xdr:colOff>38100</xdr:colOff>
      <xdr:row>36</xdr:row>
      <xdr:rowOff>170350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161477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126303</xdr:rowOff>
    </xdr:from>
    <xdr:to>
      <xdr:col>15</xdr:col>
      <xdr:colOff>101600</xdr:colOff>
      <xdr:row>37</xdr:row>
      <xdr:rowOff>56453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47580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144395</xdr:rowOff>
    </xdr:from>
    <xdr:to>
      <xdr:col>10</xdr:col>
      <xdr:colOff>165100</xdr:colOff>
      <xdr:row>37</xdr:row>
      <xdr:rowOff>74545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65672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156838</xdr:rowOff>
    </xdr:from>
    <xdr:to>
      <xdr:col>6</xdr:col>
      <xdr:colOff>38100</xdr:colOff>
      <xdr:row>37</xdr:row>
      <xdr:rowOff>86988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78115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121511</xdr:rowOff>
    </xdr:from>
    <xdr:to>
      <xdr:col>24</xdr:col>
      <xdr:colOff>63500</xdr:colOff>
      <xdr:row>58</xdr:row>
      <xdr:rowOff>122827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5611"/>
          <a:ext cx="8382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120955</xdr:rowOff>
    </xdr:from>
    <xdr:to>
      <xdr:col>19</xdr:col>
      <xdr:colOff>177800</xdr:colOff>
      <xdr:row>58</xdr:row>
      <xdr:rowOff>122827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5055"/>
          <a:ext cx="889000" cy="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120955</xdr:rowOff>
    </xdr:from>
    <xdr:to>
      <xdr:col>15</xdr:col>
      <xdr:colOff>50800</xdr:colOff>
      <xdr:row>58</xdr:row>
      <xdr:rowOff>123409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5055"/>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121734</xdr:rowOff>
    </xdr:from>
    <xdr:to>
      <xdr:col>10</xdr:col>
      <xdr:colOff>114300</xdr:colOff>
      <xdr:row>58</xdr:row>
      <xdr:rowOff>123409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5834"/>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70711</xdr:rowOff>
    </xdr:from>
    <xdr:to>
      <xdr:col>24</xdr:col>
      <xdr:colOff>114300</xdr:colOff>
      <xdr:row>59</xdr:row>
      <xdr:rowOff>861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72027</xdr:rowOff>
    </xdr:from>
    <xdr:to>
      <xdr:col>20</xdr:col>
      <xdr:colOff>38100</xdr:colOff>
      <xdr:row>59</xdr:row>
      <xdr:rowOff>2177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164754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70155</xdr:rowOff>
    </xdr:from>
    <xdr:to>
      <xdr:col>15</xdr:col>
      <xdr:colOff>101600</xdr:colOff>
      <xdr:row>59</xdr:row>
      <xdr:rowOff>305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162882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72609</xdr:rowOff>
    </xdr:from>
    <xdr:to>
      <xdr:col>10</xdr:col>
      <xdr:colOff>165100</xdr:colOff>
      <xdr:row>59</xdr:row>
      <xdr:rowOff>2759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70934</xdr:rowOff>
    </xdr:from>
    <xdr:to>
      <xdr:col>6</xdr:col>
      <xdr:colOff>38100</xdr:colOff>
      <xdr:row>59</xdr:row>
      <xdr:rowOff>1084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163661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117323</xdr:rowOff>
    </xdr:from>
    <xdr:to>
      <xdr:col>24</xdr:col>
      <xdr:colOff>63500</xdr:colOff>
      <xdr:row>78</xdr:row>
      <xdr:rowOff>152260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90423"/>
          <a:ext cx="8382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117323</xdr:rowOff>
    </xdr:from>
    <xdr:to>
      <xdr:col>19</xdr:col>
      <xdr:colOff>177800</xdr:colOff>
      <xdr:row>78</xdr:row>
      <xdr:rowOff>171374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90423"/>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171374</xdr:rowOff>
    </xdr:from>
    <xdr:to>
      <xdr:col>15</xdr:col>
      <xdr:colOff>50800</xdr:colOff>
      <xdr:row>79</xdr:row>
      <xdr:rowOff>2273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4474"/>
          <a:ext cx="889000" cy="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166370</xdr:rowOff>
    </xdr:from>
    <xdr:to>
      <xdr:col>10</xdr:col>
      <xdr:colOff>114300</xdr:colOff>
      <xdr:row>79</xdr:row>
      <xdr:rowOff>2273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9470"/>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101460</xdr:rowOff>
    </xdr:from>
    <xdr:to>
      <xdr:col>24</xdr:col>
      <xdr:colOff>114300</xdr:colOff>
      <xdr:row>79</xdr:row>
      <xdr:rowOff>31610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16387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66523</xdr:rowOff>
    </xdr:from>
    <xdr:to>
      <xdr:col>20</xdr:col>
      <xdr:colOff>38100</xdr:colOff>
      <xdr:row>78</xdr:row>
      <xdr:rowOff>168123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159250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120574</xdr:rowOff>
    </xdr:from>
    <xdr:to>
      <xdr:col>15</xdr:col>
      <xdr:colOff>101600</xdr:colOff>
      <xdr:row>79</xdr:row>
      <xdr:rowOff>50724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41851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122923</xdr:rowOff>
    </xdr:from>
    <xdr:to>
      <xdr:col>10</xdr:col>
      <xdr:colOff>165100</xdr:colOff>
      <xdr:row>79</xdr:row>
      <xdr:rowOff>53073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44200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115570</xdr:rowOff>
    </xdr:from>
    <xdr:to>
      <xdr:col>6</xdr:col>
      <xdr:colOff>38100</xdr:colOff>
      <xdr:row>79</xdr:row>
      <xdr:rowOff>45720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36847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44160</xdr:rowOff>
    </xdr:from>
    <xdr:to>
      <xdr:col>24</xdr:col>
      <xdr:colOff>63500</xdr:colOff>
      <xdr:row>97</xdr:row>
      <xdr:rowOff>68652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74810"/>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68652</xdr:rowOff>
    </xdr:from>
    <xdr:to>
      <xdr:col>19</xdr:col>
      <xdr:colOff>177800</xdr:colOff>
      <xdr:row>97</xdr:row>
      <xdr:rowOff>146214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99302"/>
          <a:ext cx="889000" cy="7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40808</xdr:rowOff>
    </xdr:from>
    <xdr:to>
      <xdr:col>15</xdr:col>
      <xdr:colOff>50800</xdr:colOff>
      <xdr:row>97</xdr:row>
      <xdr:rowOff>146214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71458"/>
          <a:ext cx="889000" cy="10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40808</xdr:rowOff>
    </xdr:from>
    <xdr:to>
      <xdr:col>10</xdr:col>
      <xdr:colOff>114300</xdr:colOff>
      <xdr:row>98</xdr:row>
      <xdr:rowOff>74039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71458"/>
          <a:ext cx="889000" cy="2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164810</xdr:rowOff>
    </xdr:from>
    <xdr:to>
      <xdr:col>24</xdr:col>
      <xdr:colOff>114300</xdr:colOff>
      <xdr:row>97</xdr:row>
      <xdr:rowOff>94960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79737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17852</xdr:rowOff>
    </xdr:from>
    <xdr:to>
      <xdr:col>20</xdr:col>
      <xdr:colOff>38100</xdr:colOff>
      <xdr:row>97</xdr:row>
      <xdr:rowOff>119452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110579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95414</xdr:rowOff>
    </xdr:from>
    <xdr:to>
      <xdr:col>15</xdr:col>
      <xdr:colOff>101600</xdr:colOff>
      <xdr:row>98</xdr:row>
      <xdr:rowOff>25564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161458</xdr:rowOff>
    </xdr:from>
    <xdr:to>
      <xdr:col>10</xdr:col>
      <xdr:colOff>165100</xdr:colOff>
      <xdr:row>97</xdr:row>
      <xdr:rowOff>91608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2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82735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23239</xdr:rowOff>
    </xdr:from>
    <xdr:to>
      <xdr:col>6</xdr:col>
      <xdr:colOff>38100</xdr:colOff>
      <xdr:row>98</xdr:row>
      <xdr:rowOff>124839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115966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125063</xdr:rowOff>
    </xdr:from>
    <xdr:to>
      <xdr:col>55</xdr:col>
      <xdr:colOff>0</xdr:colOff>
      <xdr:row>37</xdr:row>
      <xdr:rowOff>151858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68713"/>
          <a:ext cx="838200" cy="2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151607</xdr:rowOff>
    </xdr:from>
    <xdr:to>
      <xdr:col>50</xdr:col>
      <xdr:colOff>114300</xdr:colOff>
      <xdr:row>37</xdr:row>
      <xdr:rowOff>151858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95257"/>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151607</xdr:rowOff>
    </xdr:from>
    <xdr:to>
      <xdr:col>45</xdr:col>
      <xdr:colOff>177800</xdr:colOff>
      <xdr:row>37</xdr:row>
      <xdr:rowOff>156669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95257"/>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120988</xdr:rowOff>
    </xdr:from>
    <xdr:to>
      <xdr:col>41</xdr:col>
      <xdr:colOff>50800</xdr:colOff>
      <xdr:row>37</xdr:row>
      <xdr:rowOff>156669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1738"/>
          <a:ext cx="889000" cy="37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74263</xdr:rowOff>
    </xdr:from>
    <xdr:to>
      <xdr:col>55</xdr:col>
      <xdr:colOff>50800</xdr:colOff>
      <xdr:row>38</xdr:row>
      <xdr:rowOff>4413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52690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101058</xdr:rowOff>
    </xdr:from>
    <xdr:to>
      <xdr:col>50</xdr:col>
      <xdr:colOff>165100</xdr:colOff>
      <xdr:row>38</xdr:row>
      <xdr:rowOff>31208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22335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100807</xdr:rowOff>
    </xdr:from>
    <xdr:to>
      <xdr:col>46</xdr:col>
      <xdr:colOff>38100</xdr:colOff>
      <xdr:row>38</xdr:row>
      <xdr:rowOff>30956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4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22084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105869</xdr:rowOff>
    </xdr:from>
    <xdr:to>
      <xdr:col>41</xdr:col>
      <xdr:colOff>101600</xdr:colOff>
      <xdr:row>38</xdr:row>
      <xdr:rowOff>36019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27146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70188</xdr:rowOff>
    </xdr:from>
    <xdr:to>
      <xdr:col>36</xdr:col>
      <xdr:colOff>165100</xdr:colOff>
      <xdr:row>36</xdr:row>
      <xdr:rowOff>338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16865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4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75647</xdr:rowOff>
    </xdr:from>
    <xdr:to>
      <xdr:col>55</xdr:col>
      <xdr:colOff>0</xdr:colOff>
      <xdr:row>57</xdr:row>
      <xdr:rowOff>119112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8297"/>
          <a:ext cx="838200" cy="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119112</xdr:rowOff>
    </xdr:from>
    <xdr:to>
      <xdr:col>50</xdr:col>
      <xdr:colOff>114300</xdr:colOff>
      <xdr:row>57</xdr:row>
      <xdr:rowOff>135910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91762"/>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17696</xdr:rowOff>
    </xdr:from>
    <xdr:to>
      <xdr:col>45</xdr:col>
      <xdr:colOff>177800</xdr:colOff>
      <xdr:row>57</xdr:row>
      <xdr:rowOff>135910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90346"/>
          <a:ext cx="889000" cy="1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17696</xdr:rowOff>
    </xdr:from>
    <xdr:to>
      <xdr:col>41</xdr:col>
      <xdr:colOff>50800</xdr:colOff>
      <xdr:row>57</xdr:row>
      <xdr:rowOff>157869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90346"/>
          <a:ext cx="889000" cy="1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24847</xdr:rowOff>
    </xdr:from>
    <xdr:to>
      <xdr:col>55</xdr:col>
      <xdr:colOff>50800</xdr:colOff>
      <xdr:row>57</xdr:row>
      <xdr:rowOff>126447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111224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68312</xdr:rowOff>
    </xdr:from>
    <xdr:to>
      <xdr:col>50</xdr:col>
      <xdr:colOff>165100</xdr:colOff>
      <xdr:row>57</xdr:row>
      <xdr:rowOff>169912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161039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85110</xdr:rowOff>
    </xdr:from>
    <xdr:to>
      <xdr:col>46</xdr:col>
      <xdr:colOff>38100</xdr:colOff>
      <xdr:row>58</xdr:row>
      <xdr:rowOff>15260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6387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138346</xdr:rowOff>
    </xdr:from>
    <xdr:to>
      <xdr:col>41</xdr:col>
      <xdr:colOff>101600</xdr:colOff>
      <xdr:row>57</xdr:row>
      <xdr:rowOff>68496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59623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107069</xdr:rowOff>
    </xdr:from>
    <xdr:to>
      <xdr:col>36</xdr:col>
      <xdr:colOff>165100</xdr:colOff>
      <xdr:row>58</xdr:row>
      <xdr:rowOff>37219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28346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7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22003</xdr:rowOff>
    </xdr:from>
    <xdr:to>
      <xdr:col>55</xdr:col>
      <xdr:colOff>0</xdr:colOff>
      <xdr:row>79</xdr:row>
      <xdr:rowOff>56838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66553"/>
          <a:ext cx="8382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22003</xdr:rowOff>
    </xdr:from>
    <xdr:to>
      <xdr:col>50</xdr:col>
      <xdr:colOff>114300</xdr:colOff>
      <xdr:row>79</xdr:row>
      <xdr:rowOff>97975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66553"/>
          <a:ext cx="889000" cy="7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121424</xdr:rowOff>
    </xdr:from>
    <xdr:to>
      <xdr:col>45</xdr:col>
      <xdr:colOff>177800</xdr:colOff>
      <xdr:row>79</xdr:row>
      <xdr:rowOff>97975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4524"/>
          <a:ext cx="889000" cy="14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121424</xdr:rowOff>
    </xdr:from>
    <xdr:to>
      <xdr:col>41</xdr:col>
      <xdr:colOff>50800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94524"/>
          <a:ext cx="889000" cy="14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6038</xdr:rowOff>
    </xdr:from>
    <xdr:to>
      <xdr:col>55</xdr:col>
      <xdr:colOff>50800</xdr:colOff>
      <xdr:row>79</xdr:row>
      <xdr:rowOff>107638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92415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6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142653</xdr:rowOff>
    </xdr:from>
    <xdr:to>
      <xdr:col>50</xdr:col>
      <xdr:colOff>165100</xdr:colOff>
      <xdr:row>79</xdr:row>
      <xdr:rowOff>72803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63930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47175</xdr:rowOff>
    </xdr:from>
    <xdr:to>
      <xdr:col>46</xdr:col>
      <xdr:colOff>38100</xdr:colOff>
      <xdr:row>79</xdr:row>
      <xdr:rowOff>148775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139902</xdr:rowOff>
    </xdr:from>
    <xdr:ext cx="313932"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93333" y="13684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70624</xdr:rowOff>
    </xdr:from>
    <xdr:to>
      <xdr:col>41</xdr:col>
      <xdr:colOff>101600</xdr:colOff>
      <xdr:row>79</xdr:row>
      <xdr:rowOff>774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163351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128408</xdr:rowOff>
    </xdr:from>
    <xdr:to>
      <xdr:col>55</xdr:col>
      <xdr:colOff>0</xdr:colOff>
      <xdr:row>97</xdr:row>
      <xdr:rowOff>34567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87608"/>
          <a:ext cx="8382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1654</xdr:rowOff>
    </xdr:from>
    <xdr:to>
      <xdr:col>50</xdr:col>
      <xdr:colOff>114300</xdr:colOff>
      <xdr:row>97</xdr:row>
      <xdr:rowOff>34567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32304"/>
          <a:ext cx="889000" cy="3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107204</xdr:rowOff>
    </xdr:from>
    <xdr:to>
      <xdr:col>45</xdr:col>
      <xdr:colOff>177800</xdr:colOff>
      <xdr:row>97</xdr:row>
      <xdr:rowOff>1654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66404"/>
          <a:ext cx="889000" cy="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107204</xdr:rowOff>
    </xdr:from>
    <xdr:to>
      <xdr:col>41</xdr:col>
      <xdr:colOff>50800</xdr:colOff>
      <xdr:row>97</xdr:row>
      <xdr:rowOff>69256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66404"/>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77608</xdr:rowOff>
    </xdr:from>
    <xdr:to>
      <xdr:col>55</xdr:col>
      <xdr:colOff>50800</xdr:colOff>
      <xdr:row>97</xdr:row>
      <xdr:rowOff>7758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56035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155217</xdr:rowOff>
    </xdr:from>
    <xdr:to>
      <xdr:col>50</xdr:col>
      <xdr:colOff>165100</xdr:colOff>
      <xdr:row>97</xdr:row>
      <xdr:rowOff>85367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1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76494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0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122304</xdr:rowOff>
    </xdr:from>
    <xdr:to>
      <xdr:col>46</xdr:col>
      <xdr:colOff>38100</xdr:colOff>
      <xdr:row>97</xdr:row>
      <xdr:rowOff>52454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8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43581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56404</xdr:rowOff>
    </xdr:from>
    <xdr:to>
      <xdr:col>41</xdr:col>
      <xdr:colOff>101600</xdr:colOff>
      <xdr:row>96</xdr:row>
      <xdr:rowOff>158004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149131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18456</xdr:rowOff>
    </xdr:from>
    <xdr:to>
      <xdr:col>36</xdr:col>
      <xdr:colOff>165100</xdr:colOff>
      <xdr:row>97</xdr:row>
      <xdr:rowOff>120056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111183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95387</xdr:rowOff>
    </xdr:from>
    <xdr:to>
      <xdr:col>85</xdr:col>
      <xdr:colOff>127000</xdr:colOff>
      <xdr:row>39</xdr:row>
      <xdr:rowOff>96844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1937"/>
          <a:ext cx="8382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58567</xdr:rowOff>
    </xdr:from>
    <xdr:to>
      <xdr:col>81</xdr:col>
      <xdr:colOff>50800</xdr:colOff>
      <xdr:row>39</xdr:row>
      <xdr:rowOff>95387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45117"/>
          <a:ext cx="8890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5022</xdr:rowOff>
    </xdr:from>
    <xdr:to>
      <xdr:col>76</xdr:col>
      <xdr:colOff>114300</xdr:colOff>
      <xdr:row>39</xdr:row>
      <xdr:rowOff>58567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91572"/>
          <a:ext cx="889000" cy="5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122323</xdr:rowOff>
    </xdr:from>
    <xdr:to>
      <xdr:col>71</xdr:col>
      <xdr:colOff>177800</xdr:colOff>
      <xdr:row>39</xdr:row>
      <xdr:rowOff>5022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7423"/>
          <a:ext cx="889000" cy="5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46044</xdr:rowOff>
    </xdr:from>
    <xdr:to>
      <xdr:col>85</xdr:col>
      <xdr:colOff>177800</xdr:colOff>
      <xdr:row>39</xdr:row>
      <xdr:rowOff>147644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44587</xdr:rowOff>
    </xdr:from>
    <xdr:to>
      <xdr:col>81</xdr:col>
      <xdr:colOff>101600</xdr:colOff>
      <xdr:row>39</xdr:row>
      <xdr:rowOff>146187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137314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7767</xdr:rowOff>
    </xdr:from>
    <xdr:to>
      <xdr:col>76</xdr:col>
      <xdr:colOff>165100</xdr:colOff>
      <xdr:row>39</xdr:row>
      <xdr:rowOff>109367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125894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125672</xdr:rowOff>
    </xdr:from>
    <xdr:to>
      <xdr:col>72</xdr:col>
      <xdr:colOff>38100</xdr:colOff>
      <xdr:row>39</xdr:row>
      <xdr:rowOff>55822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72349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71523</xdr:rowOff>
    </xdr:from>
    <xdr:to>
      <xdr:col>67</xdr:col>
      <xdr:colOff>101600</xdr:colOff>
      <xdr:row>39</xdr:row>
      <xdr:rowOff>1673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18200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6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108852</xdr:rowOff>
    </xdr:from>
    <xdr:to>
      <xdr:col>85</xdr:col>
      <xdr:colOff>127000</xdr:colOff>
      <xdr:row>77</xdr:row>
      <xdr:rowOff>165015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0502"/>
          <a:ext cx="838200" cy="5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108852</xdr:rowOff>
    </xdr:from>
    <xdr:to>
      <xdr:col>81</xdr:col>
      <xdr:colOff>50800</xdr:colOff>
      <xdr:row>77</xdr:row>
      <xdr:rowOff>160192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0502"/>
          <a:ext cx="889000" cy="5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159778</xdr:rowOff>
    </xdr:from>
    <xdr:to>
      <xdr:col>76</xdr:col>
      <xdr:colOff>114300</xdr:colOff>
      <xdr:row>77</xdr:row>
      <xdr:rowOff>160192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61428"/>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159778</xdr:rowOff>
    </xdr:from>
    <xdr:to>
      <xdr:col>71</xdr:col>
      <xdr:colOff>177800</xdr:colOff>
      <xdr:row>78</xdr:row>
      <xdr:rowOff>5011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1428"/>
          <a:ext cx="889000" cy="1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114215</xdr:rowOff>
    </xdr:from>
    <xdr:to>
      <xdr:col>85</xdr:col>
      <xdr:colOff>177800</xdr:colOff>
      <xdr:row>78</xdr:row>
      <xdr:rowOff>44365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58052</xdr:rowOff>
    </xdr:from>
    <xdr:to>
      <xdr:col>81</xdr:col>
      <xdr:colOff>101600</xdr:colOff>
      <xdr:row>77</xdr:row>
      <xdr:rowOff>159652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4729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3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109392</xdr:rowOff>
    </xdr:from>
    <xdr:to>
      <xdr:col>76</xdr:col>
      <xdr:colOff>165100</xdr:colOff>
      <xdr:row>78</xdr:row>
      <xdr:rowOff>39542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30669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108978</xdr:rowOff>
    </xdr:from>
    <xdr:to>
      <xdr:col>72</xdr:col>
      <xdr:colOff>38100</xdr:colOff>
      <xdr:row>78</xdr:row>
      <xdr:rowOff>39128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30255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125661</xdr:rowOff>
    </xdr:from>
    <xdr:to>
      <xdr:col>67</xdr:col>
      <xdr:colOff>101600</xdr:colOff>
      <xdr:row>78</xdr:row>
      <xdr:rowOff>55811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46938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14568</xdr:rowOff>
    </xdr:from>
    <xdr:to>
      <xdr:col>85</xdr:col>
      <xdr:colOff>127000</xdr:colOff>
      <xdr:row>99</xdr:row>
      <xdr:rowOff>20420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8118"/>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13188</xdr:rowOff>
    </xdr:from>
    <xdr:to>
      <xdr:col>81</xdr:col>
      <xdr:colOff>50800</xdr:colOff>
      <xdr:row>99</xdr:row>
      <xdr:rowOff>20420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86738"/>
          <a:ext cx="889000" cy="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151101</xdr:rowOff>
    </xdr:from>
    <xdr:to>
      <xdr:col>76</xdr:col>
      <xdr:colOff>114300</xdr:colOff>
      <xdr:row>99</xdr:row>
      <xdr:rowOff>13188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53201"/>
          <a:ext cx="889000" cy="3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151101</xdr:rowOff>
    </xdr:from>
    <xdr:to>
      <xdr:col>71</xdr:col>
      <xdr:colOff>177800</xdr:colOff>
      <xdr:row>99</xdr:row>
      <xdr:rowOff>7125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3201"/>
          <a:ext cx="889000" cy="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135218</xdr:rowOff>
    </xdr:from>
    <xdr:to>
      <xdr:col>85</xdr:col>
      <xdr:colOff>177800</xdr:colOff>
      <xdr:row>99</xdr:row>
      <xdr:rowOff>65368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141070</xdr:rowOff>
    </xdr:from>
    <xdr:to>
      <xdr:col>81</xdr:col>
      <xdr:colOff>101600</xdr:colOff>
      <xdr:row>99</xdr:row>
      <xdr:rowOff>71220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62347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133838</xdr:rowOff>
    </xdr:from>
    <xdr:to>
      <xdr:col>76</xdr:col>
      <xdr:colOff>165100</xdr:colOff>
      <xdr:row>99</xdr:row>
      <xdr:rowOff>63988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55115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100301</xdr:rowOff>
    </xdr:from>
    <xdr:to>
      <xdr:col>72</xdr:col>
      <xdr:colOff>38100</xdr:colOff>
      <xdr:row>99</xdr:row>
      <xdr:rowOff>30451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21578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127775</xdr:rowOff>
    </xdr:from>
    <xdr:to>
      <xdr:col>67</xdr:col>
      <xdr:colOff>101600</xdr:colOff>
      <xdr:row>99</xdr:row>
      <xdr:rowOff>57925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49052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133005</xdr:rowOff>
    </xdr:from>
    <xdr:to>
      <xdr:col>116</xdr:col>
      <xdr:colOff>63500</xdr:colOff>
      <xdr:row>37</xdr:row>
      <xdr:rowOff>101622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05205"/>
          <a:ext cx="838200" cy="14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85489</xdr:rowOff>
    </xdr:from>
    <xdr:to>
      <xdr:col>111</xdr:col>
      <xdr:colOff>177800</xdr:colOff>
      <xdr:row>37</xdr:row>
      <xdr:rowOff>101622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29139"/>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85489</xdr:rowOff>
    </xdr:from>
    <xdr:to>
      <xdr:col>107</xdr:col>
      <xdr:colOff>50800</xdr:colOff>
      <xdr:row>37</xdr:row>
      <xdr:rowOff>116056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29139"/>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74059</xdr:rowOff>
    </xdr:from>
    <xdr:to>
      <xdr:col>102</xdr:col>
      <xdr:colOff>114300</xdr:colOff>
      <xdr:row>37</xdr:row>
      <xdr:rowOff>116056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417709"/>
          <a:ext cx="8890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82205</xdr:rowOff>
    </xdr:from>
    <xdr:to>
      <xdr:col>116</xdr:col>
      <xdr:colOff>114300</xdr:colOff>
      <xdr:row>37</xdr:row>
      <xdr:rowOff>12355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105082</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50822</xdr:rowOff>
    </xdr:from>
    <xdr:to>
      <xdr:col>112</xdr:col>
      <xdr:colOff>38100</xdr:colOff>
      <xdr:row>37</xdr:row>
      <xdr:rowOff>152422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168949</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16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34689</xdr:rowOff>
    </xdr:from>
    <xdr:to>
      <xdr:col>107</xdr:col>
      <xdr:colOff>101600</xdr:colOff>
      <xdr:row>37</xdr:row>
      <xdr:rowOff>136289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152816</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1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65256</xdr:rowOff>
    </xdr:from>
    <xdr:to>
      <xdr:col>102</xdr:col>
      <xdr:colOff>165100</xdr:colOff>
      <xdr:row>37</xdr:row>
      <xdr:rowOff>166856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0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11933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18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23259</xdr:rowOff>
    </xdr:from>
    <xdr:to>
      <xdr:col>98</xdr:col>
      <xdr:colOff>38100</xdr:colOff>
      <xdr:row>37</xdr:row>
      <xdr:rowOff>124859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141386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151770</xdr:rowOff>
    </xdr:from>
    <xdr:to>
      <xdr:col>116</xdr:col>
      <xdr:colOff>63500</xdr:colOff>
      <xdr:row>58</xdr:row>
      <xdr:rowOff>153393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5870"/>
          <a:ext cx="8382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153393</xdr:rowOff>
    </xdr:from>
    <xdr:to>
      <xdr:col>111</xdr:col>
      <xdr:colOff>177800</xdr:colOff>
      <xdr:row>58</xdr:row>
      <xdr:rowOff>154025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97493"/>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153378</xdr:rowOff>
    </xdr:from>
    <xdr:to>
      <xdr:col>107</xdr:col>
      <xdr:colOff>50800</xdr:colOff>
      <xdr:row>58</xdr:row>
      <xdr:rowOff>154025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97478"/>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153378</xdr:rowOff>
    </xdr:from>
    <xdr:to>
      <xdr:col>102</xdr:col>
      <xdr:colOff>114300</xdr:colOff>
      <xdr:row>58</xdr:row>
      <xdr:rowOff>154795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7478"/>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100970</xdr:rowOff>
    </xdr:from>
    <xdr:to>
      <xdr:col>116</xdr:col>
      <xdr:colOff>114300</xdr:colOff>
      <xdr:row>59</xdr:row>
      <xdr:rowOff>31120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60347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102593</xdr:rowOff>
    </xdr:from>
    <xdr:to>
      <xdr:col>112</xdr:col>
      <xdr:colOff>38100</xdr:colOff>
      <xdr:row>59</xdr:row>
      <xdr:rowOff>32743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49270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103225</xdr:rowOff>
    </xdr:from>
    <xdr:to>
      <xdr:col>107</xdr:col>
      <xdr:colOff>101600</xdr:colOff>
      <xdr:row>59</xdr:row>
      <xdr:rowOff>33375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49902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102578</xdr:rowOff>
    </xdr:from>
    <xdr:to>
      <xdr:col>102</xdr:col>
      <xdr:colOff>165100</xdr:colOff>
      <xdr:row>59</xdr:row>
      <xdr:rowOff>32728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49255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103995</xdr:rowOff>
    </xdr:from>
    <xdr:to>
      <xdr:col>98</xdr:col>
      <xdr:colOff>38100</xdr:colOff>
      <xdr:row>59</xdr:row>
      <xdr:rowOff>34145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50672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19665</xdr:rowOff>
    </xdr:from>
    <xdr:to>
      <xdr:col>116</xdr:col>
      <xdr:colOff>63500</xdr:colOff>
      <xdr:row>77</xdr:row>
      <xdr:rowOff>28963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21315"/>
          <a:ext cx="8382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28963</xdr:rowOff>
    </xdr:from>
    <xdr:to>
      <xdr:col>111</xdr:col>
      <xdr:colOff>177800</xdr:colOff>
      <xdr:row>77</xdr:row>
      <xdr:rowOff>48013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3061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48013</xdr:rowOff>
    </xdr:from>
    <xdr:to>
      <xdr:col>107</xdr:col>
      <xdr:colOff>50800</xdr:colOff>
      <xdr:row>77</xdr:row>
      <xdr:rowOff>66872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4966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66872</xdr:rowOff>
    </xdr:from>
    <xdr:to>
      <xdr:col>102</xdr:col>
      <xdr:colOff>114300</xdr:colOff>
      <xdr:row>77</xdr:row>
      <xdr:rowOff>87464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68522"/>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140315</xdr:rowOff>
    </xdr:from>
    <xdr:to>
      <xdr:col>116</xdr:col>
      <xdr:colOff>114300</xdr:colOff>
      <xdr:row>77</xdr:row>
      <xdr:rowOff>70465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118742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4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149613</xdr:rowOff>
    </xdr:from>
    <xdr:to>
      <xdr:col>112</xdr:col>
      <xdr:colOff>38100</xdr:colOff>
      <xdr:row>77</xdr:row>
      <xdr:rowOff>79763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70890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7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168663</xdr:rowOff>
    </xdr:from>
    <xdr:to>
      <xdr:col>107</xdr:col>
      <xdr:colOff>101600</xdr:colOff>
      <xdr:row>77</xdr:row>
      <xdr:rowOff>98813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89940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16072</xdr:rowOff>
    </xdr:from>
    <xdr:to>
      <xdr:col>102</xdr:col>
      <xdr:colOff>165100</xdr:colOff>
      <xdr:row>77</xdr:row>
      <xdr:rowOff>117672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108799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36664</xdr:rowOff>
    </xdr:from>
    <xdr:to>
      <xdr:col>98</xdr:col>
      <xdr:colOff>38100</xdr:colOff>
      <xdr:row>77</xdr:row>
      <xdr:rowOff>138264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129391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住民一人当たりのコストが類似団体平均と比較して高い水準にあるのは、投資及び出資金である。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投資及び出資金については、下水道事業会計の地方債償還財源に係る出資金が大部分を占めており、令和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年度をピークに減少していくものと見込んでいる。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前年度からの変動が大きかったものは、人件費、普通建設事業費及び公債費である。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人件費の主な変動要因は、一般職給料、会計年度任用職員報酬、会計年度期末勤勉手当などの増によるものである。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普通建設事業費の主な変動要因は、滋野児童館建設や湯の丸高原スポーツ交流施設（屋内運動施設）修繕工事などによる増である。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公債費の主な変動要因は、前年度は多額の繰上償還を行ったことに対して、令和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年度の繰上償還はわずかであったことによる減である。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28,958
28,255
112.37
17,793,135
17,047,339
692,512
9,574,631
14,895,007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37592</xdr:rowOff>
    </xdr:from>
    <xdr:to>
      <xdr:col>24</xdr:col>
      <xdr:colOff>63500</xdr:colOff>
      <xdr:row>38</xdr:row>
      <xdr:rowOff>86551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52692"/>
          <a:ext cx="8382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81979</xdr:rowOff>
    </xdr:from>
    <xdr:to>
      <xdr:col>19</xdr:col>
      <xdr:colOff>177800</xdr:colOff>
      <xdr:row>38</xdr:row>
      <xdr:rowOff>86551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970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81979</xdr:rowOff>
    </xdr:from>
    <xdr:to>
      <xdr:col>15</xdr:col>
      <xdr:colOff>50800</xdr:colOff>
      <xdr:row>38</xdr:row>
      <xdr:rowOff>105219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97079"/>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83312</xdr:rowOff>
    </xdr:from>
    <xdr:to>
      <xdr:col>10</xdr:col>
      <xdr:colOff>114300</xdr:colOff>
      <xdr:row>38</xdr:row>
      <xdr:rowOff>105219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98412"/>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158242</xdr:rowOff>
    </xdr:from>
    <xdr:to>
      <xdr:col>24</xdr:col>
      <xdr:colOff>114300</xdr:colOff>
      <xdr:row>38</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136669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35751</xdr:rowOff>
    </xdr:from>
    <xdr:to>
      <xdr:col>20</xdr:col>
      <xdr:colOff>38100</xdr:colOff>
      <xdr:row>38</xdr:row>
      <xdr:rowOff>137351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128478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31179</xdr:rowOff>
    </xdr:from>
    <xdr:to>
      <xdr:col>15</xdr:col>
      <xdr:colOff>101600</xdr:colOff>
      <xdr:row>38</xdr:row>
      <xdr:rowOff>132779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123906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54419</xdr:rowOff>
    </xdr:from>
    <xdr:to>
      <xdr:col>10</xdr:col>
      <xdr:colOff>165100</xdr:colOff>
      <xdr:row>38</xdr:row>
      <xdr:rowOff>156019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147146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32512</xdr:rowOff>
    </xdr:from>
    <xdr:to>
      <xdr:col>6</xdr:col>
      <xdr:colOff>38100</xdr:colOff>
      <xdr:row>38</xdr:row>
      <xdr:rowOff>134112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125239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101016</xdr:rowOff>
    </xdr:from>
    <xdr:to>
      <xdr:col>24</xdr:col>
      <xdr:colOff>63500</xdr:colOff>
      <xdr:row>58</xdr:row>
      <xdr:rowOff>111823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5116"/>
          <a:ext cx="8382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111823</xdr:rowOff>
    </xdr:from>
    <xdr:to>
      <xdr:col>19</xdr:col>
      <xdr:colOff>177800</xdr:colOff>
      <xdr:row>58</xdr:row>
      <xdr:rowOff>112432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592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71403</xdr:rowOff>
    </xdr:from>
    <xdr:to>
      <xdr:col>15</xdr:col>
      <xdr:colOff>50800</xdr:colOff>
      <xdr:row>58</xdr:row>
      <xdr:rowOff>112432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5503"/>
          <a:ext cx="889000" cy="4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154122</xdr:rowOff>
    </xdr:from>
    <xdr:to>
      <xdr:col>10</xdr:col>
      <xdr:colOff>114300</xdr:colOff>
      <xdr:row>58</xdr:row>
      <xdr:rowOff>71403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6772"/>
          <a:ext cx="889000" cy="8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50216</xdr:rowOff>
    </xdr:from>
    <xdr:to>
      <xdr:col>24</xdr:col>
      <xdr:colOff>114300</xdr:colOff>
      <xdr:row>58</xdr:row>
      <xdr:rowOff>151816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61023</xdr:rowOff>
    </xdr:from>
    <xdr:to>
      <xdr:col>20</xdr:col>
      <xdr:colOff>38100</xdr:colOff>
      <xdr:row>58</xdr:row>
      <xdr:rowOff>162623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153750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61632</xdr:rowOff>
    </xdr:from>
    <xdr:to>
      <xdr:col>15</xdr:col>
      <xdr:colOff>101600</xdr:colOff>
      <xdr:row>58</xdr:row>
      <xdr:rowOff>163232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154359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20603</xdr:rowOff>
    </xdr:from>
    <xdr:to>
      <xdr:col>10</xdr:col>
      <xdr:colOff>165100</xdr:colOff>
      <xdr:row>58</xdr:row>
      <xdr:rowOff>122203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113330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103322</xdr:rowOff>
    </xdr:from>
    <xdr:to>
      <xdr:col>6</xdr:col>
      <xdr:colOff>38100</xdr:colOff>
      <xdr:row>58</xdr:row>
      <xdr:rowOff>33472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122585</xdr:rowOff>
    </xdr:from>
    <xdr:to>
      <xdr:col>24</xdr:col>
      <xdr:colOff>63500</xdr:colOff>
      <xdr:row>77</xdr:row>
      <xdr:rowOff>167487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4235"/>
          <a:ext cx="8382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167487</xdr:rowOff>
    </xdr:from>
    <xdr:to>
      <xdr:col>19</xdr:col>
      <xdr:colOff>177800</xdr:colOff>
      <xdr:row>78</xdr:row>
      <xdr:rowOff>50242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69137"/>
          <a:ext cx="889000" cy="5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35671</xdr:rowOff>
    </xdr:from>
    <xdr:to>
      <xdr:col>15</xdr:col>
      <xdr:colOff>50800</xdr:colOff>
      <xdr:row>78</xdr:row>
      <xdr:rowOff>50242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8771"/>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35671</xdr:rowOff>
    </xdr:from>
    <xdr:to>
      <xdr:col>10</xdr:col>
      <xdr:colOff>114300</xdr:colOff>
      <xdr:row>78</xdr:row>
      <xdr:rowOff>107418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8771"/>
          <a:ext cx="889000" cy="7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71785</xdr:rowOff>
    </xdr:from>
    <xdr:to>
      <xdr:col>24</xdr:col>
      <xdr:colOff>114300</xdr:colOff>
      <xdr:row>78</xdr:row>
      <xdr:rowOff>1935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158162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116687</xdr:rowOff>
    </xdr:from>
    <xdr:to>
      <xdr:col>20</xdr:col>
      <xdr:colOff>38100</xdr:colOff>
      <xdr:row>78</xdr:row>
      <xdr:rowOff>46837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37964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1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170892</xdr:rowOff>
    </xdr:from>
    <xdr:to>
      <xdr:col>15</xdr:col>
      <xdr:colOff>101600</xdr:colOff>
      <xdr:row>78</xdr:row>
      <xdr:rowOff>101042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92169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156321</xdr:rowOff>
    </xdr:from>
    <xdr:to>
      <xdr:col>10</xdr:col>
      <xdr:colOff>165100</xdr:colOff>
      <xdr:row>78</xdr:row>
      <xdr:rowOff>86471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77598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56618</xdr:rowOff>
    </xdr:from>
    <xdr:to>
      <xdr:col>6</xdr:col>
      <xdr:colOff>38100</xdr:colOff>
      <xdr:row>78</xdr:row>
      <xdr:rowOff>158218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149345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81578</xdr:rowOff>
    </xdr:from>
    <xdr:to>
      <xdr:col>24</xdr:col>
      <xdr:colOff>63500</xdr:colOff>
      <xdr:row>99</xdr:row>
      <xdr:rowOff>83609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5128"/>
          <a:ext cx="8382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83032</xdr:rowOff>
    </xdr:from>
    <xdr:to>
      <xdr:col>19</xdr:col>
      <xdr:colOff>177800</xdr:colOff>
      <xdr:row>99</xdr:row>
      <xdr:rowOff>83609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6582"/>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83009</xdr:rowOff>
    </xdr:from>
    <xdr:to>
      <xdr:col>15</xdr:col>
      <xdr:colOff>50800</xdr:colOff>
      <xdr:row>99</xdr:row>
      <xdr:rowOff>83032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6559"/>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83009</xdr:rowOff>
    </xdr:from>
    <xdr:to>
      <xdr:col>10</xdr:col>
      <xdr:colOff>114300</xdr:colOff>
      <xdr:row>99</xdr:row>
      <xdr:rowOff>83138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6559"/>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30778</xdr:rowOff>
    </xdr:from>
    <xdr:to>
      <xdr:col>24</xdr:col>
      <xdr:colOff>114300</xdr:colOff>
      <xdr:row>99</xdr:row>
      <xdr:rowOff>132378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32809</xdr:rowOff>
    </xdr:from>
    <xdr:to>
      <xdr:col>20</xdr:col>
      <xdr:colOff>38100</xdr:colOff>
      <xdr:row>99</xdr:row>
      <xdr:rowOff>134409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125536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32232</xdr:rowOff>
    </xdr:from>
    <xdr:to>
      <xdr:col>15</xdr:col>
      <xdr:colOff>101600</xdr:colOff>
      <xdr:row>99</xdr:row>
      <xdr:rowOff>133832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124959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32209</xdr:rowOff>
    </xdr:from>
    <xdr:to>
      <xdr:col>10</xdr:col>
      <xdr:colOff>165100</xdr:colOff>
      <xdr:row>99</xdr:row>
      <xdr:rowOff>133809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124936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32338</xdr:rowOff>
    </xdr:from>
    <xdr:to>
      <xdr:col>6</xdr:col>
      <xdr:colOff>38100</xdr:colOff>
      <xdr:row>99</xdr:row>
      <xdr:rowOff>133938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125065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26112</xdr:rowOff>
    </xdr:from>
    <xdr:to>
      <xdr:col>55</xdr:col>
      <xdr:colOff>0</xdr:colOff>
      <xdr:row>57</xdr:row>
      <xdr:rowOff>60681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98762"/>
          <a:ext cx="838200" cy="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26112</xdr:rowOff>
    </xdr:from>
    <xdr:to>
      <xdr:col>50</xdr:col>
      <xdr:colOff>114300</xdr:colOff>
      <xdr:row>57</xdr:row>
      <xdr:rowOff>140665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98762"/>
          <a:ext cx="889000" cy="1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140665</xdr:rowOff>
    </xdr:from>
    <xdr:to>
      <xdr:col>45</xdr:col>
      <xdr:colOff>177800</xdr:colOff>
      <xdr:row>57</xdr:row>
      <xdr:rowOff>149339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13315"/>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128130</xdr:rowOff>
    </xdr:from>
    <xdr:to>
      <xdr:col>41</xdr:col>
      <xdr:colOff>50800</xdr:colOff>
      <xdr:row>57</xdr:row>
      <xdr:rowOff>149339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00780"/>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9881</xdr:rowOff>
    </xdr:from>
    <xdr:to>
      <xdr:col>55</xdr:col>
      <xdr:colOff>50800</xdr:colOff>
      <xdr:row>57</xdr:row>
      <xdr:rowOff>111481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159758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146762</xdr:rowOff>
    </xdr:from>
    <xdr:to>
      <xdr:col>50</xdr:col>
      <xdr:colOff>165100</xdr:colOff>
      <xdr:row>57</xdr:row>
      <xdr:rowOff>76912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68039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89865</xdr:rowOff>
    </xdr:from>
    <xdr:to>
      <xdr:col>46</xdr:col>
      <xdr:colOff>38100</xdr:colOff>
      <xdr:row>58</xdr:row>
      <xdr:rowOff>20015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11142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98539</xdr:rowOff>
    </xdr:from>
    <xdr:to>
      <xdr:col>41</xdr:col>
      <xdr:colOff>101600</xdr:colOff>
      <xdr:row>58</xdr:row>
      <xdr:rowOff>28689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7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19816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77330</xdr:rowOff>
    </xdr:from>
    <xdr:to>
      <xdr:col>36</xdr:col>
      <xdr:colOff>165100</xdr:colOff>
      <xdr:row>58</xdr:row>
      <xdr:rowOff>7480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170057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4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16018</xdr:rowOff>
    </xdr:from>
    <xdr:to>
      <xdr:col>55</xdr:col>
      <xdr:colOff>0</xdr:colOff>
      <xdr:row>78</xdr:row>
      <xdr:rowOff>31956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9118"/>
          <a:ext cx="838200" cy="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1108</xdr:rowOff>
    </xdr:from>
    <xdr:to>
      <xdr:col>50</xdr:col>
      <xdr:colOff>114300</xdr:colOff>
      <xdr:row>78</xdr:row>
      <xdr:rowOff>16018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74208"/>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169757</xdr:rowOff>
    </xdr:from>
    <xdr:to>
      <xdr:col>45</xdr:col>
      <xdr:colOff>177800</xdr:colOff>
      <xdr:row>78</xdr:row>
      <xdr:rowOff>1108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71407"/>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130446</xdr:rowOff>
    </xdr:from>
    <xdr:to>
      <xdr:col>41</xdr:col>
      <xdr:colOff>50800</xdr:colOff>
      <xdr:row>77</xdr:row>
      <xdr:rowOff>169757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32096"/>
          <a:ext cx="889000" cy="3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152606</xdr:rowOff>
    </xdr:from>
    <xdr:to>
      <xdr:col>55</xdr:col>
      <xdr:colOff>50800</xdr:colOff>
      <xdr:row>78</xdr:row>
      <xdr:rowOff>82756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136668</xdr:rowOff>
    </xdr:from>
    <xdr:to>
      <xdr:col>50</xdr:col>
      <xdr:colOff>165100</xdr:colOff>
      <xdr:row>78</xdr:row>
      <xdr:rowOff>66818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57945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121758</xdr:rowOff>
    </xdr:from>
    <xdr:to>
      <xdr:col>46</xdr:col>
      <xdr:colOff>38100</xdr:colOff>
      <xdr:row>78</xdr:row>
      <xdr:rowOff>51908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68435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118957</xdr:rowOff>
    </xdr:from>
    <xdr:to>
      <xdr:col>41</xdr:col>
      <xdr:colOff>101600</xdr:colOff>
      <xdr:row>78</xdr:row>
      <xdr:rowOff>49107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65634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79646</xdr:rowOff>
    </xdr:from>
    <xdr:to>
      <xdr:col>36</xdr:col>
      <xdr:colOff>165100</xdr:colOff>
      <xdr:row>78</xdr:row>
      <xdr:rowOff>9796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26323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144538</xdr:rowOff>
    </xdr:from>
    <xdr:to>
      <xdr:col>55</xdr:col>
      <xdr:colOff>0</xdr:colOff>
      <xdr:row>97</xdr:row>
      <xdr:rowOff>9962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03738"/>
          <a:ext cx="838200" cy="3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129329</xdr:rowOff>
    </xdr:from>
    <xdr:to>
      <xdr:col>50</xdr:col>
      <xdr:colOff>114300</xdr:colOff>
      <xdr:row>97</xdr:row>
      <xdr:rowOff>9962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88529"/>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129329</xdr:rowOff>
    </xdr:from>
    <xdr:to>
      <xdr:col>45</xdr:col>
      <xdr:colOff>177800</xdr:colOff>
      <xdr:row>96</xdr:row>
      <xdr:rowOff>133824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88529"/>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133824</xdr:rowOff>
    </xdr:from>
    <xdr:to>
      <xdr:col>41</xdr:col>
      <xdr:colOff>50800</xdr:colOff>
      <xdr:row>96</xdr:row>
      <xdr:rowOff>170653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93024"/>
          <a:ext cx="889000" cy="3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93738</xdr:rowOff>
    </xdr:from>
    <xdr:to>
      <xdr:col>55</xdr:col>
      <xdr:colOff>50800</xdr:colOff>
      <xdr:row>97</xdr:row>
      <xdr:rowOff>23888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72165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3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130612</xdr:rowOff>
    </xdr:from>
    <xdr:to>
      <xdr:col>50</xdr:col>
      <xdr:colOff>165100</xdr:colOff>
      <xdr:row>97</xdr:row>
      <xdr:rowOff>60762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51889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8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78529</xdr:rowOff>
    </xdr:from>
    <xdr:to>
      <xdr:col>46</xdr:col>
      <xdr:colOff>38100</xdr:colOff>
      <xdr:row>97</xdr:row>
      <xdr:rowOff>8679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3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171256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3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83024</xdr:rowOff>
    </xdr:from>
    <xdr:to>
      <xdr:col>41</xdr:col>
      <xdr:colOff>101600</xdr:colOff>
      <xdr:row>97</xdr:row>
      <xdr:rowOff>13174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119853</xdr:rowOff>
    </xdr:from>
    <xdr:to>
      <xdr:col>36</xdr:col>
      <xdr:colOff>165100</xdr:colOff>
      <xdr:row>97</xdr:row>
      <xdr:rowOff>50003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41130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29043</xdr:rowOff>
    </xdr:from>
    <xdr:to>
      <xdr:col>85</xdr:col>
      <xdr:colOff>127000</xdr:colOff>
      <xdr:row>38</xdr:row>
      <xdr:rowOff>37659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44143"/>
          <a:ext cx="838200" cy="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9241</xdr:rowOff>
    </xdr:from>
    <xdr:to>
      <xdr:col>81</xdr:col>
      <xdr:colOff>50800</xdr:colOff>
      <xdr:row>38</xdr:row>
      <xdr:rowOff>37659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24341"/>
          <a:ext cx="889000" cy="2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9241</xdr:rowOff>
    </xdr:from>
    <xdr:to>
      <xdr:col>76</xdr:col>
      <xdr:colOff>114300</xdr:colOff>
      <xdr:row>38</xdr:row>
      <xdr:rowOff>41202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24341"/>
          <a:ext cx="889000" cy="3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41202</xdr:rowOff>
    </xdr:from>
    <xdr:to>
      <xdr:col>71</xdr:col>
      <xdr:colOff>177800</xdr:colOff>
      <xdr:row>38</xdr:row>
      <xdr:rowOff>69020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56302"/>
          <a:ext cx="889000" cy="2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149693</xdr:rowOff>
    </xdr:from>
    <xdr:to>
      <xdr:col>85</xdr:col>
      <xdr:colOff>177800</xdr:colOff>
      <xdr:row>38</xdr:row>
      <xdr:rowOff>79843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9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64620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0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158309</xdr:rowOff>
    </xdr:from>
    <xdr:to>
      <xdr:col>81</xdr:col>
      <xdr:colOff>101600</xdr:colOff>
      <xdr:row>38</xdr:row>
      <xdr:rowOff>88458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01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79586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9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129891</xdr:rowOff>
    </xdr:from>
    <xdr:to>
      <xdr:col>76</xdr:col>
      <xdr:colOff>165100</xdr:colOff>
      <xdr:row>38</xdr:row>
      <xdr:rowOff>60041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51168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161852</xdr:rowOff>
    </xdr:from>
    <xdr:to>
      <xdr:col>72</xdr:col>
      <xdr:colOff>38100</xdr:colOff>
      <xdr:row>38</xdr:row>
      <xdr:rowOff>92002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0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83129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9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18220</xdr:rowOff>
    </xdr:from>
    <xdr:to>
      <xdr:col>67</xdr:col>
      <xdr:colOff>101600</xdr:colOff>
      <xdr:row>38</xdr:row>
      <xdr:rowOff>119820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110947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2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142519</xdr:rowOff>
    </xdr:from>
    <xdr:to>
      <xdr:col>85</xdr:col>
      <xdr:colOff>127000</xdr:colOff>
      <xdr:row>57</xdr:row>
      <xdr:rowOff>97524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43719"/>
          <a:ext cx="838200" cy="1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95276</xdr:rowOff>
    </xdr:from>
    <xdr:to>
      <xdr:col>81</xdr:col>
      <xdr:colOff>50800</xdr:colOff>
      <xdr:row>57</xdr:row>
      <xdr:rowOff>97524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6792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38095</xdr:rowOff>
    </xdr:from>
    <xdr:to>
      <xdr:col>76</xdr:col>
      <xdr:colOff>114300</xdr:colOff>
      <xdr:row>57</xdr:row>
      <xdr:rowOff>95276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10745"/>
          <a:ext cx="889000" cy="5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38095</xdr:rowOff>
    </xdr:from>
    <xdr:to>
      <xdr:col>71</xdr:col>
      <xdr:colOff>177800</xdr:colOff>
      <xdr:row>57</xdr:row>
      <xdr:rowOff>40701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10745"/>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91719</xdr:rowOff>
    </xdr:from>
    <xdr:to>
      <xdr:col>85</xdr:col>
      <xdr:colOff>177800</xdr:colOff>
      <xdr:row>57</xdr:row>
      <xdr:rowOff>21869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70146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46724</xdr:rowOff>
    </xdr:from>
    <xdr:to>
      <xdr:col>81</xdr:col>
      <xdr:colOff>101600</xdr:colOff>
      <xdr:row>57</xdr:row>
      <xdr:rowOff>148324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139451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44476</xdr:rowOff>
    </xdr:from>
    <xdr:to>
      <xdr:col>76</xdr:col>
      <xdr:colOff>165100</xdr:colOff>
      <xdr:row>57</xdr:row>
      <xdr:rowOff>146076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137203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158745</xdr:rowOff>
    </xdr:from>
    <xdr:to>
      <xdr:col>72</xdr:col>
      <xdr:colOff>38100</xdr:colOff>
      <xdr:row>57</xdr:row>
      <xdr:rowOff>88895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80022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161351</xdr:rowOff>
    </xdr:from>
    <xdr:to>
      <xdr:col>67</xdr:col>
      <xdr:colOff>101600</xdr:colOff>
      <xdr:row>57</xdr:row>
      <xdr:rowOff>91501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6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82628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5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95388</xdr:rowOff>
    </xdr:from>
    <xdr:to>
      <xdr:col>85</xdr:col>
      <xdr:colOff>127000</xdr:colOff>
      <xdr:row>79</xdr:row>
      <xdr:rowOff>96844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9938"/>
          <a:ext cx="8382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58567</xdr:rowOff>
    </xdr:from>
    <xdr:to>
      <xdr:col>81</xdr:col>
      <xdr:colOff>50800</xdr:colOff>
      <xdr:row>79</xdr:row>
      <xdr:rowOff>95388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03117"/>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5021</xdr:rowOff>
    </xdr:from>
    <xdr:to>
      <xdr:col>76</xdr:col>
      <xdr:colOff>114300</xdr:colOff>
      <xdr:row>79</xdr:row>
      <xdr:rowOff>58567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49571"/>
          <a:ext cx="889000" cy="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122323</xdr:rowOff>
    </xdr:from>
    <xdr:to>
      <xdr:col>71</xdr:col>
      <xdr:colOff>177800</xdr:colOff>
      <xdr:row>79</xdr:row>
      <xdr:rowOff>5021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95423"/>
          <a:ext cx="889000" cy="5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46044</xdr:rowOff>
    </xdr:from>
    <xdr:to>
      <xdr:col>85</xdr:col>
      <xdr:colOff>177800</xdr:colOff>
      <xdr:row>79</xdr:row>
      <xdr:rowOff>147644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44588</xdr:rowOff>
    </xdr:from>
    <xdr:to>
      <xdr:col>81</xdr:col>
      <xdr:colOff>101600</xdr:colOff>
      <xdr:row>79</xdr:row>
      <xdr:rowOff>146188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137315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7767</xdr:rowOff>
    </xdr:from>
    <xdr:to>
      <xdr:col>76</xdr:col>
      <xdr:colOff>165100</xdr:colOff>
      <xdr:row>79</xdr:row>
      <xdr:rowOff>109367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125894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125671</xdr:rowOff>
    </xdr:from>
    <xdr:to>
      <xdr:col>72</xdr:col>
      <xdr:colOff>38100</xdr:colOff>
      <xdr:row>79</xdr:row>
      <xdr:rowOff>55821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72348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7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71523</xdr:rowOff>
    </xdr:from>
    <xdr:to>
      <xdr:col>67</xdr:col>
      <xdr:colOff>101600</xdr:colOff>
      <xdr:row>79</xdr:row>
      <xdr:rowOff>1673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18200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1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108852</xdr:rowOff>
    </xdr:from>
    <xdr:to>
      <xdr:col>85</xdr:col>
      <xdr:colOff>127000</xdr:colOff>
      <xdr:row>97</xdr:row>
      <xdr:rowOff>165015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39502"/>
          <a:ext cx="838200" cy="5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108852</xdr:rowOff>
    </xdr:from>
    <xdr:to>
      <xdr:col>81</xdr:col>
      <xdr:colOff>50800</xdr:colOff>
      <xdr:row>97</xdr:row>
      <xdr:rowOff>160192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9502"/>
          <a:ext cx="889000" cy="5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159778</xdr:rowOff>
    </xdr:from>
    <xdr:to>
      <xdr:col>76</xdr:col>
      <xdr:colOff>114300</xdr:colOff>
      <xdr:row>97</xdr:row>
      <xdr:rowOff>160192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90428"/>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159778</xdr:rowOff>
    </xdr:from>
    <xdr:to>
      <xdr:col>71</xdr:col>
      <xdr:colOff>177800</xdr:colOff>
      <xdr:row>98</xdr:row>
      <xdr:rowOff>5011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90428"/>
          <a:ext cx="889000" cy="1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114215</xdr:rowOff>
    </xdr:from>
    <xdr:to>
      <xdr:col>85</xdr:col>
      <xdr:colOff>177800</xdr:colOff>
      <xdr:row>98</xdr:row>
      <xdr:rowOff>44365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58052</xdr:rowOff>
    </xdr:from>
    <xdr:to>
      <xdr:col>81</xdr:col>
      <xdr:colOff>101600</xdr:colOff>
      <xdr:row>97</xdr:row>
      <xdr:rowOff>159652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109392</xdr:rowOff>
    </xdr:from>
    <xdr:to>
      <xdr:col>76</xdr:col>
      <xdr:colOff>165100</xdr:colOff>
      <xdr:row>98</xdr:row>
      <xdr:rowOff>39542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4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30669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108978</xdr:rowOff>
    </xdr:from>
    <xdr:to>
      <xdr:col>72</xdr:col>
      <xdr:colOff>38100</xdr:colOff>
      <xdr:row>98</xdr:row>
      <xdr:rowOff>39128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30255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125661</xdr:rowOff>
    </xdr:from>
    <xdr:to>
      <xdr:col>67</xdr:col>
      <xdr:colOff>101600</xdr:colOff>
      <xdr:row>98</xdr:row>
      <xdr:rowOff>55811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46938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前年度から大きく減少したのは公債費であり、主な要因は令和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年度において湯の丸高原屋内運動施設整備に関する起債等の多額の繰上償還を行ったことに対して、令和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繰上償還がわずかであったためである。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大きく増加したのは、総務費、衛生費及び教育費である。総務費の主な変動要因は、地域ケーブルテレビネットワーク整備や本庁舎東館防水工事などによる普通建設事業費の増であり、衛生費の主な変動要因は病院事業会計繰出金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また、教育費の主な変動要因は、体育施設の照明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化事業や東部地区小学校給食センター建設事業（設計等業務委託料）、中学校修繕工事等の普通建設事業費の増である。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長野県東御市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　令和２年度は、農業施設等の災害復旧事業に係る補助金交付が次年度となり、財政調整基金を繰入れたため、実質単年度収支は赤字となった。令和３年度は、前年度分の災害復旧補助金が交付されたことや新型コロナウイルス感染症対応地方創生臨時交付金等補助金を有効活用したことなどにより、決算余剰金を財政調整基金に積立てたため、実質単年度収支は大きく黒字となった。令和４年度は、前年度実質収支額の</a:t>
          </a:r>
          <a:r>
            <a:rPr kumimoji="1" lang="en-US" altLang="ja-JP" sz="800">
              <a:latin typeface="ＭＳ ゴシック" pitchFamily="49" charset="-128"/>
              <a:ea typeface="ＭＳ ゴシック" pitchFamily="49" charset="-128"/>
            </a:rPr>
            <a:t>1/2</a:t>
          </a:r>
          <a:r>
            <a:rPr kumimoji="1" lang="ja-JP" altLang="en-US" sz="800">
              <a:latin typeface="ＭＳ ゴシック" pitchFamily="49" charset="-128"/>
              <a:ea typeface="ＭＳ ゴシック" pitchFamily="49" charset="-128"/>
            </a:rPr>
            <a:t>が前年度より増えたが、決算余剰金が大幅に減少したことから、実質単年度収支は減少した。令和５年度は、地方債の繰上償還により実質収支額は減少したが、実質単年度収支は増加した。財政調整基金残高は前年度実質収支額の</a:t>
          </a:r>
          <a:r>
            <a:rPr kumimoji="1" lang="en-US" altLang="ja-JP" sz="800">
              <a:latin typeface="ＭＳ ゴシック" pitchFamily="49" charset="-128"/>
              <a:ea typeface="ＭＳ ゴシック" pitchFamily="49" charset="-128"/>
            </a:rPr>
            <a:t>1/2</a:t>
          </a:r>
          <a:r>
            <a:rPr kumimoji="1" lang="ja-JP" altLang="en-US" sz="800">
              <a:latin typeface="ＭＳ ゴシック" pitchFamily="49" charset="-128"/>
              <a:ea typeface="ＭＳ ゴシック" pitchFamily="49" charset="-128"/>
            </a:rPr>
            <a:t>の積立てにより増加した。令和６年度は、人事院勧告に伴う職員給与費等の増や会計年度任用職員勤勉手当支給により人件費が増加したことなどにより、財政調整基金を繰り入れたため、実質単年度収支は赤字となった。</a:t>
          </a:r>
        </a:p>
        <a:p>
          <a:r>
            <a:rPr kumimoji="1" lang="ja-JP" altLang="en-US" sz="800">
              <a:latin typeface="ＭＳ ゴシック" pitchFamily="49" charset="-128"/>
              <a:ea typeface="ＭＳ ゴシック" pitchFamily="49" charset="-128"/>
            </a:rPr>
            <a:t>　財政調整基金繰入金については、平成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年度予算編成から、行政改革推進計画に基づき前年度の取崩額以内とすることにより歳出の抑制を図っており、今後も実質単年度収支の継続的な黒字に努めていく。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長野県東御市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すべての会計において赤字・資金不足なしで、標準財政規模比はほぼ横ばいの状態で推移しているが、一般会計において地方交付税（普通交付税及び特別交付税）や繰入金（財政調整基金繰入金等）が増加したことにより、黒字額は全体で増加した。</a:t>
          </a:r>
        </a:p>
        <a:p>
          <a:r>
            <a:rPr kumimoji="1" lang="ja-JP" altLang="en-US" sz="1400">
              <a:latin typeface="ＭＳ ゴシック" pitchFamily="49" charset="-128"/>
              <a:ea typeface="ＭＳ ゴシック" pitchFamily="49" charset="-128"/>
            </a:rPr>
            <a:t>　国民健康保険特別会計については、令和３年度の標準財政規模比が</a:t>
          </a:r>
          <a:r>
            <a:rPr kumimoji="1" lang="en-US" altLang="ja-JP" sz="1400">
              <a:latin typeface="ＭＳ ゴシック" pitchFamily="49" charset="-128"/>
              <a:ea typeface="ＭＳ ゴシック" pitchFamily="49" charset="-128"/>
            </a:rPr>
            <a:t>22.94</a:t>
          </a:r>
          <a:r>
            <a:rPr kumimoji="1" lang="ja-JP" altLang="en-US" sz="1400">
              <a:latin typeface="ＭＳ ゴシック" pitchFamily="49" charset="-128"/>
              <a:ea typeface="ＭＳ ゴシック" pitchFamily="49" charset="-128"/>
            </a:rPr>
            <a:t>％と大きくなっているが、これは歳出総額が誤っていたことによるもので、正しくは</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％である。</a:t>
          </a:r>
        </a:p>
        <a:p>
          <a:r>
            <a:rPr kumimoji="1" lang="ja-JP" altLang="en-US" sz="1400">
              <a:latin typeface="ＭＳ ゴシック" pitchFamily="49" charset="-128"/>
              <a:ea typeface="ＭＳ ゴシック" pitchFamily="49" charset="-128"/>
            </a:rPr>
            <a:t>　その他会計（赤字）の項目では、地域改善地区住宅改修資金等貸付事業特別会計を集計している。地域改善地区住宅改修資金等貸付事業特別会計は赤字が続いてきたが、起債の償還が終了することに伴い、令和３年度をもって特別会計を廃止した。</a:t>
          </a:r>
        </a:p>
        <a:p>
          <a:r>
            <a:rPr kumimoji="1" lang="ja-JP" altLang="en-US" sz="1400">
              <a:latin typeface="ＭＳ ゴシック" pitchFamily="49" charset="-128"/>
              <a:ea typeface="ＭＳ ゴシック" pitchFamily="49" charset="-128"/>
            </a:rPr>
            <a:t>　その他会計（黒字）の項目では、東御市湯の丸高原屋内運動施設事業特別会計を集計している。湯の丸高原屋内運動施設に係る起債を繰上償還し、令和５年度をもって特別会計を廃止した。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2" workbookViewId="0">
      <selection activeCell="A2" sqref="A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17793135</v>
      </c>
      <c r="BO4" s="371"/>
      <c r="BP4" s="371"/>
      <c r="BQ4" s="371"/>
      <c r="BR4" s="371"/>
      <c r="BS4" s="371"/>
      <c r="BT4" s="371"/>
      <c r="BU4" s="372"/>
      <c r="BV4" s="370">
        <v>17311259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5.8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17047339</v>
      </c>
      <c r="BO5" s="408"/>
      <c r="BP5" s="408"/>
      <c r="BQ5" s="408"/>
      <c r="BR5" s="408"/>
      <c r="BS5" s="408"/>
      <c r="BT5" s="408"/>
      <c r="BU5" s="409"/>
      <c r="BV5" s="407">
        <v>16650681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91.2</v>
      </c>
      <c r="CU5" s="405"/>
      <c r="CV5" s="405"/>
      <c r="CW5" s="405"/>
      <c r="CX5" s="405"/>
      <c r="CY5" s="405"/>
      <c r="CZ5" s="405"/>
      <c r="DA5" s="406"/>
      <c r="DB5" s="404">
        <v>91.9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745796</v>
      </c>
      <c r="BO6" s="408"/>
      <c r="BP6" s="408"/>
      <c r="BQ6" s="408"/>
      <c r="BR6" s="408"/>
      <c r="BS6" s="408"/>
      <c r="BT6" s="408"/>
      <c r="BU6" s="409"/>
      <c r="BV6" s="407">
        <v>660578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91.5</v>
      </c>
      <c r="CU6" s="445"/>
      <c r="CV6" s="445"/>
      <c r="CW6" s="445"/>
      <c r="CX6" s="445"/>
      <c r="CY6" s="445"/>
      <c r="CZ6" s="445"/>
      <c r="DA6" s="446"/>
      <c r="DB6" s="444">
        <v>92.5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53284</v>
      </c>
      <c r="BO7" s="408"/>
      <c r="BP7" s="408"/>
      <c r="BQ7" s="408"/>
      <c r="BR7" s="408"/>
      <c r="BS7" s="408"/>
      <c r="BT7" s="408"/>
      <c r="BU7" s="409"/>
      <c r="BV7" s="407">
        <v>115743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9574631</v>
      </c>
      <c r="CU7" s="408"/>
      <c r="CV7" s="408"/>
      <c r="CW7" s="408"/>
      <c r="CX7" s="408"/>
      <c r="CY7" s="408"/>
      <c r="CZ7" s="408"/>
      <c r="DA7" s="409"/>
      <c r="DB7" s="407">
        <v>9379667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692512</v>
      </c>
      <c r="BO8" s="408"/>
      <c r="BP8" s="408"/>
      <c r="BQ8" s="408"/>
      <c r="BR8" s="408"/>
      <c r="BS8" s="408"/>
      <c r="BT8" s="408"/>
      <c r="BU8" s="409"/>
      <c r="BV8" s="407">
        <v>544835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0.48</v>
      </c>
      <c r="CU8" s="448"/>
      <c r="CV8" s="448"/>
      <c r="CW8" s="448"/>
      <c r="CX8" s="448"/>
      <c r="CY8" s="448"/>
      <c r="CZ8" s="448"/>
      <c r="DA8" s="449"/>
      <c r="DB8" s="447">
        <v>0.48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30122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147677</v>
      </c>
      <c r="BO9" s="408"/>
      <c r="BP9" s="408"/>
      <c r="BQ9" s="408"/>
      <c r="BR9" s="408"/>
      <c r="BS9" s="408"/>
      <c r="BT9" s="408"/>
      <c r="BU9" s="409"/>
      <c r="BV9" s="407">
        <v>-212223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14.1</v>
      </c>
      <c r="CU9" s="405"/>
      <c r="CV9" s="405"/>
      <c r="CW9" s="405"/>
      <c r="CX9" s="405"/>
      <c r="CY9" s="405"/>
      <c r="CZ9" s="405"/>
      <c r="DA9" s="406"/>
      <c r="DB9" s="404">
        <v>16.100000000000001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30107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70005</v>
      </c>
      <c r="BO10" s="408"/>
      <c r="BP10" s="408"/>
      <c r="BQ10" s="408"/>
      <c r="BR10" s="408"/>
      <c r="BS10" s="408"/>
      <c r="BT10" s="408"/>
      <c r="BU10" s="409"/>
      <c r="BV10" s="407">
        <v>20720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17157</v>
      </c>
      <c r="BO11" s="408"/>
      <c r="BP11" s="408"/>
      <c r="BQ11" s="408"/>
      <c r="BR11" s="408"/>
      <c r="BS11" s="408"/>
      <c r="BT11" s="408"/>
      <c r="BU11" s="409"/>
      <c r="BV11" s="407">
        <v>758076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28958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110</v>
      </c>
      <c r="AV12" s="440"/>
      <c r="AW12" s="440"/>
      <c r="AX12" s="440"/>
      <c r="AY12" s="441" t="s">
        <v>128</v>
      </c>
      <c r="AZ12" s="442"/>
      <c r="BA12" s="442"/>
      <c r="BB12" s="442"/>
      <c r="BC12" s="442"/>
      <c r="BD12" s="442"/>
      <c r="BE12" s="442"/>
      <c r="BF12" s="442"/>
      <c r="BG12" s="442"/>
      <c r="BH12" s="442"/>
      <c r="BI12" s="442"/>
      <c r="BJ12" s="442"/>
      <c r="BK12" s="442"/>
      <c r="BL12" s="442"/>
      <c r="BM12" s="443"/>
      <c r="BN12" s="407">
        <v>662682</v>
      </c>
      <c r="BO12" s="408"/>
      <c r="BP12" s="408"/>
      <c r="BQ12" s="408"/>
      <c r="BR12" s="408"/>
      <c r="BS12" s="408"/>
      <c r="BT12" s="408"/>
      <c r="BU12" s="409"/>
      <c r="BV12" s="407">
        <v>138662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28255</v>
      </c>
      <c r="S13" s="492"/>
      <c r="T13" s="492"/>
      <c r="U13" s="492"/>
      <c r="V13" s="493"/>
      <c r="W13" s="423" t="s">
        <v>131</v>
      </c>
      <c r="X13" s="424"/>
      <c r="Y13" s="424"/>
      <c r="Z13" s="424"/>
      <c r="AA13" s="424"/>
      <c r="AB13" s="414"/>
      <c r="AC13" s="458">
        <v>1550</v>
      </c>
      <c r="AD13" s="459"/>
      <c r="AE13" s="459"/>
      <c r="AF13" s="459"/>
      <c r="AG13" s="501"/>
      <c r="AH13" s="458">
        <v>1835</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-427843</v>
      </c>
      <c r="BO13" s="408"/>
      <c r="BP13" s="408"/>
      <c r="BQ13" s="408"/>
      <c r="BR13" s="408"/>
      <c r="BS13" s="408"/>
      <c r="BT13" s="408"/>
      <c r="BU13" s="409"/>
      <c r="BV13" s="407">
        <v>427911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9.9</v>
      </c>
      <c r="CU13" s="405"/>
      <c r="CV13" s="405"/>
      <c r="CW13" s="405"/>
      <c r="CX13" s="405"/>
      <c r="CY13" s="405"/>
      <c r="CZ13" s="405"/>
      <c r="DA13" s="406"/>
      <c r="DB13" s="404">
        <v>10</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29256</v>
      </c>
      <c r="S14" s="492"/>
      <c r="T14" s="492"/>
      <c r="U14" s="492"/>
      <c r="V14" s="493"/>
      <c r="W14" s="397"/>
      <c r="X14" s="398"/>
      <c r="Y14" s="398"/>
      <c r="Z14" s="398"/>
      <c r="AA14" s="398"/>
      <c r="AB14" s="387"/>
      <c r="AC14" s="494">
        <v>10.7</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25.3</v>
      </c>
      <c r="CU14" s="506"/>
      <c r="CV14" s="506"/>
      <c r="CW14" s="506"/>
      <c r="CX14" s="506"/>
      <c r="CY14" s="506"/>
      <c r="CZ14" s="506"/>
      <c r="DA14" s="507"/>
      <c r="DB14" s="505">
        <v>24.1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28613</v>
      </c>
      <c r="S15" s="492"/>
      <c r="T15" s="492"/>
      <c r="U15" s="492"/>
      <c r="V15" s="493"/>
      <c r="W15" s="423" t="s">
        <v>137</v>
      </c>
      <c r="X15" s="424"/>
      <c r="Y15" s="424"/>
      <c r="Z15" s="424"/>
      <c r="AA15" s="424"/>
      <c r="AB15" s="414"/>
      <c r="AC15" s="458">
        <v>4767</v>
      </c>
      <c r="AD15" s="459"/>
      <c r="AE15" s="459"/>
      <c r="AF15" s="459"/>
      <c r="AG15" s="501"/>
      <c r="AH15" s="458">
        <v>5001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4046450</v>
      </c>
      <c r="BO15" s="371"/>
      <c r="BP15" s="371"/>
      <c r="BQ15" s="371"/>
      <c r="BR15" s="371"/>
      <c r="BS15" s="371"/>
      <c r="BT15" s="371"/>
      <c r="BU15" s="372"/>
      <c r="BV15" s="370">
        <v>4038114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32.799999999999997</v>
      </c>
      <c r="AD16" s="495"/>
      <c r="AE16" s="495"/>
      <c r="AF16" s="495"/>
      <c r="AG16" s="496"/>
      <c r="AH16" s="494">
        <v>32.700000000000003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8499634</v>
      </c>
      <c r="BO16" s="408"/>
      <c r="BP16" s="408"/>
      <c r="BQ16" s="408"/>
      <c r="BR16" s="408"/>
      <c r="BS16" s="408"/>
      <c r="BT16" s="408"/>
      <c r="BU16" s="409"/>
      <c r="BV16" s="407">
        <v>8283662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8211</v>
      </c>
      <c r="AD17" s="459"/>
      <c r="AE17" s="459"/>
      <c r="AF17" s="459"/>
      <c r="AG17" s="501"/>
      <c r="AH17" s="458">
        <v>8449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5089604</v>
      </c>
      <c r="BO17" s="408"/>
      <c r="BP17" s="408"/>
      <c r="BQ17" s="408"/>
      <c r="BR17" s="408"/>
      <c r="BS17" s="408"/>
      <c r="BT17" s="408"/>
      <c r="BU17" s="409"/>
      <c r="BV17" s="407">
        <v>5075788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112.37</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55.3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8985771</v>
      </c>
      <c r="BO18" s="408"/>
      <c r="BP18" s="408"/>
      <c r="BQ18" s="408"/>
      <c r="BR18" s="408"/>
      <c r="BS18" s="408"/>
      <c r="BT18" s="408"/>
      <c r="BU18" s="409"/>
      <c r="BV18" s="407">
        <v>8765138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268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12844066</v>
      </c>
      <c r="BO19" s="408"/>
      <c r="BP19" s="408"/>
      <c r="BQ19" s="408"/>
      <c r="BR19" s="408"/>
      <c r="BS19" s="408"/>
      <c r="BT19" s="408"/>
      <c r="BU19" s="409"/>
      <c r="BV19" s="407">
        <v>12397261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11260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14895007</v>
      </c>
      <c r="BO22" s="371"/>
      <c r="BP22" s="371"/>
      <c r="BQ22" s="371"/>
      <c r="BR22" s="371"/>
      <c r="BS22" s="371"/>
      <c r="BT22" s="371"/>
      <c r="BU22" s="372"/>
      <c r="BV22" s="370">
        <v>16047105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5425471</v>
      </c>
      <c r="BO23" s="408"/>
      <c r="BP23" s="408"/>
      <c r="BQ23" s="408"/>
      <c r="BR23" s="408"/>
      <c r="BS23" s="408"/>
      <c r="BT23" s="408"/>
      <c r="BU23" s="409"/>
      <c r="BV23" s="407">
        <v>6046084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8380</v>
      </c>
      <c r="R24" s="459"/>
      <c r="S24" s="459"/>
      <c r="T24" s="459"/>
      <c r="U24" s="459"/>
      <c r="V24" s="501"/>
      <c r="W24" s="553"/>
      <c r="X24" s="554"/>
      <c r="Y24" s="555"/>
      <c r="Z24" s="457" t="s">
        <v>162</v>
      </c>
      <c r="AA24" s="437"/>
      <c r="AB24" s="437"/>
      <c r="AC24" s="437"/>
      <c r="AD24" s="437"/>
      <c r="AE24" s="437"/>
      <c r="AF24" s="437"/>
      <c r="AG24" s="438"/>
      <c r="AH24" s="458">
        <v>263</v>
      </c>
      <c r="AI24" s="459"/>
      <c r="AJ24" s="459"/>
      <c r="AK24" s="459"/>
      <c r="AL24" s="501"/>
      <c r="AM24" s="458">
        <v>799257</v>
      </c>
      <c r="AN24" s="459"/>
      <c r="AO24" s="459"/>
      <c r="AP24" s="459"/>
      <c r="AQ24" s="459"/>
      <c r="AR24" s="501"/>
      <c r="AS24" s="458">
        <v>3039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9949768</v>
      </c>
      <c r="BO24" s="408"/>
      <c r="BP24" s="408"/>
      <c r="BQ24" s="408"/>
      <c r="BR24" s="408"/>
      <c r="BS24" s="408"/>
      <c r="BT24" s="408"/>
      <c r="BU24" s="409"/>
      <c r="BV24" s="407">
        <v>10602197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6830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1770971</v>
      </c>
      <c r="BO25" s="371"/>
      <c r="BP25" s="371"/>
      <c r="BQ25" s="371"/>
      <c r="BR25" s="371"/>
      <c r="BS25" s="371"/>
      <c r="BT25" s="371"/>
      <c r="BU25" s="372"/>
      <c r="BV25" s="370">
        <v>2049261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5950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20792</v>
      </c>
      <c r="AN26" s="459"/>
      <c r="AO26" s="459"/>
      <c r="AP26" s="459"/>
      <c r="AQ26" s="459"/>
      <c r="AR26" s="501"/>
      <c r="AS26" s="458">
        <v>2599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3960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3310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1993975</v>
      </c>
      <c r="BO28" s="371"/>
      <c r="BP28" s="371"/>
      <c r="BQ28" s="371"/>
      <c r="BR28" s="371"/>
      <c r="BS28" s="371"/>
      <c r="BT28" s="371"/>
      <c r="BU28" s="372"/>
      <c r="BV28" s="370">
        <v>2314232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15</v>
      </c>
      <c r="M29" s="459"/>
      <c r="N29" s="459"/>
      <c r="O29" s="459"/>
      <c r="P29" s="501"/>
      <c r="Q29" s="458">
        <v>3040</v>
      </c>
      <c r="R29" s="459"/>
      <c r="S29" s="459"/>
      <c r="T29" s="459"/>
      <c r="U29" s="459"/>
      <c r="V29" s="501"/>
      <c r="W29" s="556"/>
      <c r="X29" s="557"/>
      <c r="Y29" s="558"/>
      <c r="Z29" s="457" t="s">
        <v>177</v>
      </c>
      <c r="AA29" s="437"/>
      <c r="AB29" s="437"/>
      <c r="AC29" s="437"/>
      <c r="AD29" s="437"/>
      <c r="AE29" s="437"/>
      <c r="AF29" s="437"/>
      <c r="AG29" s="438"/>
      <c r="AH29" s="458">
        <v>263</v>
      </c>
      <c r="AI29" s="459"/>
      <c r="AJ29" s="459"/>
      <c r="AK29" s="459"/>
      <c r="AL29" s="501"/>
      <c r="AM29" s="458">
        <v>799257</v>
      </c>
      <c r="AN29" s="459"/>
      <c r="AO29" s="459"/>
      <c r="AP29" s="459"/>
      <c r="AQ29" s="459"/>
      <c r="AR29" s="501"/>
      <c r="AS29" s="458">
        <v>3039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250669</v>
      </c>
      <c r="BO29" s="408"/>
      <c r="BP29" s="408"/>
      <c r="BQ29" s="408"/>
      <c r="BR29" s="408"/>
      <c r="BS29" s="408"/>
      <c r="BT29" s="408"/>
      <c r="BU29" s="409"/>
      <c r="BV29" s="407">
        <v>305798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1541603</v>
      </c>
      <c r="BO30" s="527"/>
      <c r="BP30" s="527"/>
      <c r="BQ30" s="527"/>
      <c r="BR30" s="527"/>
      <c r="BS30" s="527"/>
      <c r="BT30" s="527"/>
      <c r="BU30" s="528"/>
      <c r="BV30" s="526">
        <v>1809616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東御市国民健康保険特別会計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東御市水道事業会計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上田地域広域連合（一般会計）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株式会社信州東御市振興公社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東御市介護保険特別会計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東御市下水道事業会計（公共下水道事業会計）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上田地域広域連合（ふるさと基金特別会計）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東御市土地開発公社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〇</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東御市後期高齢者医療特別会計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東御市下水道事業会計（特定環境保全公共下水道事業会計）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上田地域広域連合（介護保険特別会計）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公益財団法人身体教育医学研究所</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上田地域広域連合（消防特別会計）</v>
      </c>
      <c r="BZ37" s="598"/>
      <c r="CA37" s="598"/>
      <c r="CB37" s="598"/>
      <c r="CC37" s="598"/>
      <c r="CD37" s="598"/>
      <c r="CE37" s="598"/>
      <c r="CF37" s="598"/>
      <c r="CG37" s="598"/>
      <c r="CH37" s="598"/>
      <c r="CI37" s="598"/>
      <c r="CJ37" s="598"/>
      <c r="CK37" s="598"/>
      <c r="CL37" s="598"/>
      <c r="CM37" s="598"/>
      <c r="CN37" s="169"/>
      <c r="CO37" s="597">
        <f t="shared" si="3"/>
        <v>21</v>
      </c>
      <c r="CP37" s="597"/>
      <c r="CQ37" s="598" t="str">
        <f>IF('各会計、関係団体の財政状況及び健全化判断比率'!BS10="","",'各会計、関係団体の財政状況及び健全化判断比率'!BS10)</f>
        <v>一般社団法人信州とうみ観光協会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川西保健衛生施設組合（一般会計）</v>
      </c>
      <c r="BZ38" s="598"/>
      <c r="CA38" s="598"/>
      <c r="CB38" s="598"/>
      <c r="CC38" s="598"/>
      <c r="CD38" s="598"/>
      <c r="CE38" s="598"/>
      <c r="CF38" s="598"/>
      <c r="CG38" s="598"/>
      <c r="CH38" s="598"/>
      <c r="CI38" s="598"/>
      <c r="CJ38" s="598"/>
      <c r="CK38" s="598"/>
      <c r="CL38" s="598"/>
      <c r="CM38" s="598"/>
      <c r="CN38" s="169"/>
      <c r="CO38" s="597">
        <f t="shared" si="3"/>
        <v>22</v>
      </c>
      <c r="CP38" s="597"/>
      <c r="CQ38" s="598" t="str">
        <f>IF('各会計、関係団体の財政状況及び健全化判断比率'!BS11="","",'各会計、関係団体の財政状況及び健全化判断比率'!BS11)</f>
        <v>株式会社エコパワーとうみ</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川西保健衛生施設組合（公共下水道事業会計）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長野県後期高齢者医療連合（一般会計）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長野県後期高齢者医療連合（後期高齢者医療特別会計）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長野県市町村自治振興組合（一般会計）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佐久水道企業団（水道事業会計）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cgSW04t04joz7ZqXajsLlQIFB/VzZaWaAeXOha6P646CFwlSd6Gi/alU2rIky3b2vl5NnwNfqPSWSPS548Bfw==" saltValue="eP6nYqIbr/PWZsNohd4R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529</v>
      </c>
      <c r="D34" s="1151"/>
      <c r="E34" s="1152"/>
      <c r="F34" s="32">
        <v>9.4700000000000006</v>
      </c>
      <c r="G34" s="33">
        <v>9.41</v>
      </c>
      <c r="H34" s="33">
        <v>10.48</v>
      </c>
      <c r="I34" s="33">
        <v>11.02</v>
      </c>
      <c r="J34" s="34">
        <v>11.92</v>
      </c>
      <c r="K34" s="22"/>
      <c r="L34" s="22"/>
      <c r="M34" s="22"/>
      <c r="N34" s="22"/>
      <c r="O34" s="22"/>
      <c r="P34" s="22"/>
    </row>
    <row r="35" spans="1:16" ht="39" customHeight="1" x14ac:dyDescent="0.15">
      <c r="A35" s="22"/>
      <c r="B35" s="35"/>
      <c r="C35" s="1145" t="s">
        <v>530</v>
      </c>
      <c r="D35" s="1146"/>
      <c r="E35" s="1147"/>
      <c r="F35" s="36">
        <v>6.56</v>
      </c>
      <c r="G35" s="37">
        <v>6.77</v>
      </c>
      <c r="H35" s="37">
        <v>7.31</v>
      </c>
      <c r="I35" s="37">
        <v>8.3800000000000008</v>
      </c>
      <c r="J35" s="38">
        <v>9.11</v>
      </c>
      <c r="K35" s="22"/>
      <c r="L35" s="22"/>
      <c r="M35" s="22"/>
      <c r="N35" s="22"/>
      <c r="O35" s="22"/>
      <c r="P35" s="22"/>
    </row>
    <row r="36" spans="1:16" ht="39" customHeight="1" x14ac:dyDescent="0.15">
      <c r="A36" s="22"/>
      <c r="B36" s="35"/>
      <c r="C36" s="1145" t="s">
        <v>531</v>
      </c>
      <c r="D36" s="1146"/>
      <c r="E36" s="1147"/>
      <c r="F36" s="36">
        <v>6.4</v>
      </c>
      <c r="G36" s="37">
        <v>7.41</v>
      </c>
      <c r="H36" s="37">
        <v>8.16</v>
      </c>
      <c r="I36" s="37">
        <v>5.8</v>
      </c>
      <c r="J36" s="38">
        <v>7.23</v>
      </c>
      <c r="K36" s="22"/>
      <c r="L36" s="22"/>
      <c r="M36" s="22"/>
      <c r="N36" s="22"/>
      <c r="O36" s="22"/>
      <c r="P36" s="22"/>
    </row>
    <row r="37" spans="1:16" ht="39" customHeight="1" x14ac:dyDescent="0.15">
      <c r="A37" s="22"/>
      <c r="B37" s="35"/>
      <c r="C37" s="1145" t="s">
        <v>532</v>
      </c>
      <c r="D37" s="1146"/>
      <c r="E37" s="1147"/>
      <c r="F37" s="36">
        <v>0.79</v>
      </c>
      <c r="G37" s="37">
        <v>0.26</v>
      </c>
      <c r="H37" s="37">
        <v>0.7</v>
      </c>
      <c r="I37" s="37">
        <v>0.16</v>
      </c>
      <c r="J37" s="38">
        <v>0.56000000000000005</v>
      </c>
      <c r="K37" s="22"/>
      <c r="L37" s="22"/>
      <c r="M37" s="22"/>
      <c r="N37" s="22"/>
      <c r="O37" s="22"/>
      <c r="P37" s="22"/>
    </row>
    <row r="38" spans="1:16" ht="39" customHeight="1" x14ac:dyDescent="0.15">
      <c r="A38" s="22"/>
      <c r="B38" s="35"/>
      <c r="C38" s="1145" t="s">
        <v>533</v>
      </c>
      <c r="D38" s="1146"/>
      <c r="E38" s="1147"/>
      <c r="F38" s="36">
        <v>1.17</v>
      </c>
      <c r="G38" s="37">
        <v>22.94</v>
      </c>
      <c r="H38" s="37">
        <v>0.49</v>
      </c>
      <c r="I38" s="37">
        <v>0.49</v>
      </c>
      <c r="J38" s="38">
        <v>0.4</v>
      </c>
      <c r="K38" s="22"/>
      <c r="L38" s="22"/>
      <c r="M38" s="22"/>
      <c r="N38" s="22"/>
      <c r="O38" s="22"/>
      <c r="P38" s="22"/>
    </row>
    <row r="39" spans="1:16" ht="39" customHeight="1" x14ac:dyDescent="0.15">
      <c r="A39" s="22"/>
      <c r="B39" s="35"/>
      <c r="C39" s="1145" t="s">
        <v>534</v>
      </c>
      <c r="D39" s="1146"/>
      <c r="E39" s="1147"/>
      <c r="F39" s="36">
        <v>0.15</v>
      </c>
      <c r="G39" s="37">
        <v>0.14000000000000001</v>
      </c>
      <c r="H39" s="37">
        <v>0.17</v>
      </c>
      <c r="I39" s="37">
        <v>0.18</v>
      </c>
      <c r="J39" s="38">
        <v>0.21</v>
      </c>
      <c r="K39" s="22"/>
      <c r="L39" s="22"/>
      <c r="M39" s="22"/>
      <c r="N39" s="22"/>
      <c r="O39" s="22"/>
      <c r="P39" s="22"/>
    </row>
    <row r="40" spans="1:16" ht="39" customHeight="1" x14ac:dyDescent="0.15">
      <c r="A40" s="22"/>
      <c r="B40" s="35"/>
      <c r="C40" s="1145" t="s">
        <v>535</v>
      </c>
      <c r="D40" s="1146"/>
      <c r="E40" s="1147"/>
      <c r="F40" s="36">
        <v>1.04</v>
      </c>
      <c r="G40" s="37">
        <v>1.75</v>
      </c>
      <c r="H40" s="37">
        <v>2.2200000000000002</v>
      </c>
      <c r="I40" s="37">
        <v>1.07</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537</v>
      </c>
      <c r="G42" s="37" t="s">
        <v>484</v>
      </c>
      <c r="H42" s="37" t="s">
        <v>484</v>
      </c>
      <c r="I42" s="37" t="s">
        <v>484</v>
      </c>
      <c r="J42" s="38" t="s">
        <v>484</v>
      </c>
      <c r="K42" s="22"/>
      <c r="L42" s="22"/>
      <c r="M42" s="22"/>
      <c r="N42" s="22"/>
      <c r="O42" s="22"/>
      <c r="P42" s="22"/>
    </row>
    <row r="43" spans="1:16" ht="39" customHeight="1" thickBot="1" x14ac:dyDescent="0.2">
      <c r="A43" s="22"/>
      <c r="B43" s="40"/>
      <c r="C43" s="1148" t="s">
        <v>538</v>
      </c>
      <c r="D43" s="1149"/>
      <c r="E43" s="1150"/>
      <c r="F43" s="41">
        <v>0.05</v>
      </c>
      <c r="G43" s="42">
        <v>0.04</v>
      </c>
      <c r="H43" s="42">
        <v>0.02</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MiYOoeMLVj3ghQAeJWcGJr5veBancNvk5gejeed/DkcqyDWXrlrPLoOZP1hHr638aQIX6H5wymsS1U0unRWTg==" saltValue="KwElhTVsrO8gajjsnbPk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1757</v>
      </c>
      <c r="L45" s="60">
        <v>1945</v>
      </c>
      <c r="M45" s="60">
        <v>1902</v>
      </c>
      <c r="N45" s="60">
        <v>1831</v>
      </c>
      <c r="O45" s="61">
        <v>1834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15">
      <c r="A48" s="48"/>
      <c r="B48" s="1155"/>
      <c r="C48" s="1156"/>
      <c r="D48" s="62"/>
      <c r="E48" s="1161" t="s">
        <v>13</v>
      </c>
      <c r="F48" s="1161"/>
      <c r="G48" s="1161"/>
      <c r="H48" s="1161"/>
      <c r="I48" s="1161"/>
      <c r="J48" s="1162"/>
      <c r="K48" s="63">
        <v>617</v>
      </c>
      <c r="L48" s="64">
        <v>582</v>
      </c>
      <c r="M48" s="64">
        <v>560</v>
      </c>
      <c r="N48" s="64">
        <v>558</v>
      </c>
      <c r="O48" s="65">
        <v>553</v>
      </c>
      <c r="P48" s="48"/>
      <c r="Q48" s="48"/>
      <c r="R48" s="48"/>
      <c r="S48" s="48"/>
      <c r="T48" s="48"/>
      <c r="U48" s="48"/>
    </row>
    <row r="49" spans="1:21" ht="30.75" customHeight="1" x14ac:dyDescent="0.15">
      <c r="A49" s="48"/>
      <c r="B49" s="1155"/>
      <c r="C49" s="1156"/>
      <c r="D49" s="62"/>
      <c r="E49" s="1161" t="s">
        <v>14</v>
      </c>
      <c r="F49" s="1161"/>
      <c r="G49" s="1161"/>
      <c r="H49" s="1161"/>
      <c r="I49" s="1161"/>
      <c r="J49" s="1162"/>
      <c r="K49" s="63">
        <v>67</v>
      </c>
      <c r="L49" s="64">
        <v>72</v>
      </c>
      <c r="M49" s="64">
        <v>74</v>
      </c>
      <c r="N49" s="64">
        <v>73</v>
      </c>
      <c r="O49" s="65">
        <v>78</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t="s">
        <v>484</v>
      </c>
      <c r="M50" s="64" t="s">
        <v>484</v>
      </c>
      <c r="N50" s="64" t="s">
        <v>484</v>
      </c>
      <c r="O50" s="65" t="s">
        <v>484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1833</v>
      </c>
      <c r="L52" s="64">
        <v>1807</v>
      </c>
      <c r="M52" s="64">
        <v>1727</v>
      </c>
      <c r="N52" s="64">
        <v>1699</v>
      </c>
      <c r="O52" s="65">
        <v>1679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608</v>
      </c>
      <c r="L53" s="69">
        <v>792</v>
      </c>
      <c r="M53" s="69">
        <v>809</v>
      </c>
      <c r="N53" s="69">
        <v>763</v>
      </c>
      <c r="O53" s="70">
        <v>786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484</v>
      </c>
      <c r="L58" s="84" t="s">
        <v>484</v>
      </c>
      <c r="M58" s="84" t="s">
        <v>484</v>
      </c>
      <c r="N58" s="84" t="s">
        <v>484</v>
      </c>
      <c r="O58" s="85" t="s">
        <v>484</v>
      </c>
    </row>
    <row r="59" spans="1:21" ht="31.5" customHeight="1" x14ac:dyDescent="0.15">
      <c r="B59" s="1171"/>
      <c r="C59" s="1172"/>
      <c r="D59" s="1178" t="s">
        <v>26</v>
      </c>
      <c r="E59" s="1179"/>
      <c r="F59" s="1179"/>
      <c r="G59" s="1179"/>
      <c r="H59" s="1179"/>
      <c r="I59" s="1179"/>
      <c r="J59" s="1180"/>
      <c r="K59" s="86" t="s">
        <v>484</v>
      </c>
      <c r="L59" s="87" t="s">
        <v>484</v>
      </c>
      <c r="M59" s="87" t="s">
        <v>484</v>
      </c>
      <c r="N59" s="87" t="s">
        <v>484</v>
      </c>
      <c r="O59" s="88" t="s">
        <v>484</v>
      </c>
    </row>
    <row r="60" spans="1:21" ht="31.5" customHeight="1" thickBot="1" x14ac:dyDescent="0.2">
      <c r="B60" s="1173"/>
      <c r="C60" s="1174"/>
      <c r="D60" s="1181" t="s">
        <v>27</v>
      </c>
      <c r="E60" s="1182"/>
      <c r="F60" s="1182"/>
      <c r="G60" s="1182"/>
      <c r="H60" s="1182"/>
      <c r="I60" s="1182"/>
      <c r="J60" s="1183"/>
      <c r="K60" s="89" t="s">
        <v>484</v>
      </c>
      <c r="L60" s="90" t="s">
        <v>484</v>
      </c>
      <c r="M60" s="90" t="s">
        <v>484</v>
      </c>
      <c r="N60" s="90" t="s">
        <v>484</v>
      </c>
      <c r="O60" s="91" t="s">
        <v>484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fHJDOscL7UO8FyCImIsFvsDuquKYDL9iNr7a5zX0KyL3ECjx7sOweNDfMiXZfDBWUPPAiFqYWna5dagxqgFHg==" saltValue="RnlJ2tsBpZJlziTizp95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84" t="s">
        <v>30</v>
      </c>
      <c r="C41" s="1185"/>
      <c r="D41" s="105"/>
      <c r="E41" s="1190" t="s">
        <v>31</v>
      </c>
      <c r="F41" s="1190"/>
      <c r="G41" s="1190"/>
      <c r="H41" s="1191"/>
      <c r="I41" s="343">
        <v>19436</v>
      </c>
      <c r="J41" s="344">
        <v>19095</v>
      </c>
      <c r="K41" s="344">
        <v>17958</v>
      </c>
      <c r="L41" s="344">
        <v>16047</v>
      </c>
      <c r="M41" s="345">
        <v>14895</v>
      </c>
    </row>
    <row r="42" spans="2:13" ht="27.75" customHeight="1" x14ac:dyDescent="0.15">
      <c r="B42" s="1186"/>
      <c r="C42" s="1187"/>
      <c r="D42" s="106"/>
      <c r="E42" s="1192" t="s">
        <v>32</v>
      </c>
      <c r="F42" s="1192"/>
      <c r="G42" s="1192"/>
      <c r="H42" s="1193"/>
      <c r="I42" s="346" t="s">
        <v>484</v>
      </c>
      <c r="J42" s="347" t="s">
        <v>484</v>
      </c>
      <c r="K42" s="347" t="s">
        <v>484</v>
      </c>
      <c r="L42" s="347" t="s">
        <v>484</v>
      </c>
      <c r="M42" s="348" t="s">
        <v>484</v>
      </c>
    </row>
    <row r="43" spans="2:13" ht="27.75" customHeight="1" x14ac:dyDescent="0.15">
      <c r="B43" s="1186"/>
      <c r="C43" s="1187"/>
      <c r="D43" s="106"/>
      <c r="E43" s="1192" t="s">
        <v>33</v>
      </c>
      <c r="F43" s="1192"/>
      <c r="G43" s="1192"/>
      <c r="H43" s="1193"/>
      <c r="I43" s="346">
        <v>4429</v>
      </c>
      <c r="J43" s="347">
        <v>3867</v>
      </c>
      <c r="K43" s="347">
        <v>3694</v>
      </c>
      <c r="L43" s="347">
        <v>3691</v>
      </c>
      <c r="M43" s="348">
        <v>3214</v>
      </c>
    </row>
    <row r="44" spans="2:13" ht="27.75" customHeight="1" x14ac:dyDescent="0.15">
      <c r="B44" s="1186"/>
      <c r="C44" s="1187"/>
      <c r="D44" s="106"/>
      <c r="E44" s="1192" t="s">
        <v>34</v>
      </c>
      <c r="F44" s="1192"/>
      <c r="G44" s="1192"/>
      <c r="H44" s="1193"/>
      <c r="I44" s="346">
        <v>431</v>
      </c>
      <c r="J44" s="347">
        <v>363</v>
      </c>
      <c r="K44" s="347">
        <v>328</v>
      </c>
      <c r="L44" s="347">
        <v>300</v>
      </c>
      <c r="M44" s="348">
        <v>276</v>
      </c>
    </row>
    <row r="45" spans="2:13" ht="27.75" customHeight="1" x14ac:dyDescent="0.15">
      <c r="B45" s="1186"/>
      <c r="C45" s="1187"/>
      <c r="D45" s="106"/>
      <c r="E45" s="1192" t="s">
        <v>35</v>
      </c>
      <c r="F45" s="1192"/>
      <c r="G45" s="1192"/>
      <c r="H45" s="1193"/>
      <c r="I45" s="346">
        <v>1603</v>
      </c>
      <c r="J45" s="347">
        <v>1541</v>
      </c>
      <c r="K45" s="347">
        <v>1532</v>
      </c>
      <c r="L45" s="347">
        <v>1551</v>
      </c>
      <c r="M45" s="348">
        <v>1540</v>
      </c>
    </row>
    <row r="46" spans="2:13" ht="27.75" customHeight="1" x14ac:dyDescent="0.15">
      <c r="B46" s="1186"/>
      <c r="C46" s="1187"/>
      <c r="D46" s="107"/>
      <c r="E46" s="1192" t="s">
        <v>36</v>
      </c>
      <c r="F46" s="1192"/>
      <c r="G46" s="1192"/>
      <c r="H46" s="1193"/>
      <c r="I46" s="346" t="s">
        <v>484</v>
      </c>
      <c r="J46" s="347" t="s">
        <v>484</v>
      </c>
      <c r="K46" s="347" t="s">
        <v>484</v>
      </c>
      <c r="L46" s="347" t="s">
        <v>484</v>
      </c>
      <c r="M46" s="348" t="s">
        <v>484</v>
      </c>
    </row>
    <row r="47" spans="2:13" ht="27.75" customHeight="1" x14ac:dyDescent="0.15">
      <c r="B47" s="1186"/>
      <c r="C47" s="1187"/>
      <c r="D47" s="108"/>
      <c r="E47" s="1194" t="s">
        <v>37</v>
      </c>
      <c r="F47" s="1195"/>
      <c r="G47" s="1195"/>
      <c r="H47" s="1196"/>
      <c r="I47" s="346" t="s">
        <v>484</v>
      </c>
      <c r="J47" s="347" t="s">
        <v>484</v>
      </c>
      <c r="K47" s="347" t="s">
        <v>484</v>
      </c>
      <c r="L47" s="347" t="s">
        <v>484</v>
      </c>
      <c r="M47" s="348" t="s">
        <v>484</v>
      </c>
    </row>
    <row r="48" spans="2:13" ht="27.75" customHeight="1" x14ac:dyDescent="0.15">
      <c r="B48" s="1186"/>
      <c r="C48" s="1187"/>
      <c r="D48" s="106"/>
      <c r="E48" s="1192" t="s">
        <v>38</v>
      </c>
      <c r="F48" s="1192"/>
      <c r="G48" s="1192"/>
      <c r="H48" s="1193"/>
      <c r="I48" s="346" t="s">
        <v>484</v>
      </c>
      <c r="J48" s="347" t="s">
        <v>484</v>
      </c>
      <c r="K48" s="347" t="s">
        <v>484</v>
      </c>
      <c r="L48" s="347" t="s">
        <v>484</v>
      </c>
      <c r="M48" s="348" t="s">
        <v>484</v>
      </c>
    </row>
    <row r="49" spans="2:13" ht="27.75" customHeight="1" x14ac:dyDescent="0.15">
      <c r="B49" s="1188"/>
      <c r="C49" s="1189"/>
      <c r="D49" s="106"/>
      <c r="E49" s="1192" t="s">
        <v>39</v>
      </c>
      <c r="F49" s="1192"/>
      <c r="G49" s="1192"/>
      <c r="H49" s="1193"/>
      <c r="I49" s="346" t="s">
        <v>484</v>
      </c>
      <c r="J49" s="347" t="s">
        <v>484</v>
      </c>
      <c r="K49" s="347" t="s">
        <v>484</v>
      </c>
      <c r="L49" s="347" t="s">
        <v>484</v>
      </c>
      <c r="M49" s="348" t="s">
        <v>484</v>
      </c>
    </row>
    <row r="50" spans="2:13" ht="27.75" customHeight="1" x14ac:dyDescent="0.15">
      <c r="B50" s="1197" t="s">
        <v>40</v>
      </c>
      <c r="C50" s="1198"/>
      <c r="D50" s="109"/>
      <c r="E50" s="1192" t="s">
        <v>41</v>
      </c>
      <c r="F50" s="1192"/>
      <c r="G50" s="1192"/>
      <c r="H50" s="1193"/>
      <c r="I50" s="346">
        <v>3797</v>
      </c>
      <c r="J50" s="347">
        <v>4773</v>
      </c>
      <c r="K50" s="347">
        <v>5187</v>
      </c>
      <c r="L50" s="347">
        <v>4834</v>
      </c>
      <c r="M50" s="348">
        <v>4315</v>
      </c>
    </row>
    <row r="51" spans="2:13" ht="27.75" customHeight="1" x14ac:dyDescent="0.15">
      <c r="B51" s="1186"/>
      <c r="C51" s="1187"/>
      <c r="D51" s="106"/>
      <c r="E51" s="1192" t="s">
        <v>42</v>
      </c>
      <c r="F51" s="1192"/>
      <c r="G51" s="1192"/>
      <c r="H51" s="1193"/>
      <c r="I51" s="346">
        <v>1488</v>
      </c>
      <c r="J51" s="347">
        <v>1549</v>
      </c>
      <c r="K51" s="347">
        <v>1626</v>
      </c>
      <c r="L51" s="347">
        <v>1589</v>
      </c>
      <c r="M51" s="348">
        <v>1408</v>
      </c>
    </row>
    <row r="52" spans="2:13" ht="27.75" customHeight="1" x14ac:dyDescent="0.15">
      <c r="B52" s="1188"/>
      <c r="C52" s="1189"/>
      <c r="D52" s="106"/>
      <c r="E52" s="1192" t="s">
        <v>43</v>
      </c>
      <c r="F52" s="1192"/>
      <c r="G52" s="1192"/>
      <c r="H52" s="1193"/>
      <c r="I52" s="346">
        <v>15887</v>
      </c>
      <c r="J52" s="347">
        <v>15320</v>
      </c>
      <c r="K52" s="347">
        <v>14409</v>
      </c>
      <c r="L52" s="347">
        <v>13268</v>
      </c>
      <c r="M52" s="348">
        <v>12159</v>
      </c>
    </row>
    <row r="53" spans="2:13" ht="27.75" customHeight="1" thickBot="1" x14ac:dyDescent="0.2">
      <c r="B53" s="1199" t="s">
        <v>19</v>
      </c>
      <c r="C53" s="1200"/>
      <c r="D53" s="110"/>
      <c r="E53" s="1201" t="s">
        <v>44</v>
      </c>
      <c r="F53" s="1201"/>
      <c r="G53" s="1201"/>
      <c r="H53" s="1202"/>
      <c r="I53" s="349">
        <v>4728</v>
      </c>
      <c r="J53" s="350">
        <v>3225</v>
      </c>
      <c r="K53" s="350">
        <v>2290</v>
      </c>
      <c r="L53" s="350">
        <v>1898</v>
      </c>
      <c r="M53" s="351">
        <v>2044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ADZdgOFKztrM3SFp5tTTdXcHw4EBwRl7KfK71rkz20Fz+eIUXZsc0FLvjajQFnLUD0eRNav7PwsKUZMrysjNA==" saltValue="88UWHA8NVhGvRJ/rmUFh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H5" sqref="H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11" t="s">
        <v>46</v>
      </c>
      <c r="D55" s="1211"/>
      <c r="E55" s="1212"/>
      <c r="F55" s="352">
        <v>2055</v>
      </c>
      <c r="G55" s="352">
        <v>2314</v>
      </c>
      <c r="H55" s="353">
        <v>1994</v>
      </c>
    </row>
    <row r="56" spans="2:8" ht="52.5" customHeight="1" x14ac:dyDescent="0.15">
      <c r="B56" s="122"/>
      <c r="C56" s="1213" t="s">
        <v>47</v>
      </c>
      <c r="D56" s="1213"/>
      <c r="E56" s="1214"/>
      <c r="F56" s="354">
        <v>495</v>
      </c>
      <c r="G56" s="354">
        <v>306</v>
      </c>
      <c r="H56" s="355">
        <v>251</v>
      </c>
    </row>
    <row r="57" spans="2:8" ht="53.25" customHeight="1" x14ac:dyDescent="0.15">
      <c r="B57" s="122"/>
      <c r="C57" s="1215" t="s">
        <v>48</v>
      </c>
      <c r="D57" s="1215"/>
      <c r="E57" s="1216"/>
      <c r="F57" s="356">
        <v>2355</v>
      </c>
      <c r="G57" s="356">
        <v>1810</v>
      </c>
      <c r="H57" s="357">
        <v>1542</v>
      </c>
    </row>
    <row r="58" spans="2:8" ht="45.75" customHeight="1" x14ac:dyDescent="0.15">
      <c r="B58" s="123"/>
      <c r="C58" s="1203" t="s">
        <v>550</v>
      </c>
      <c r="D58" s="1204"/>
      <c r="E58" s="1205"/>
      <c r="F58" s="358">
        <v>461</v>
      </c>
      <c r="G58" s="358">
        <v>451</v>
      </c>
      <c r="H58" s="359">
        <v>438</v>
      </c>
    </row>
    <row r="59" spans="2:8" ht="45.75" customHeight="1" x14ac:dyDescent="0.15">
      <c r="B59" s="123"/>
      <c r="C59" s="1203" t="s">
        <v>551</v>
      </c>
      <c r="D59" s="1204"/>
      <c r="E59" s="1205"/>
      <c r="F59" s="358">
        <v>206</v>
      </c>
      <c r="G59" s="358">
        <v>207</v>
      </c>
      <c r="H59" s="359">
        <v>204</v>
      </c>
    </row>
    <row r="60" spans="2:8" ht="45.75" customHeight="1" x14ac:dyDescent="0.15">
      <c r="B60" s="123"/>
      <c r="C60" s="1203" t="s">
        <v>552</v>
      </c>
      <c r="D60" s="1204"/>
      <c r="E60" s="1205"/>
      <c r="F60" s="358">
        <v>373</v>
      </c>
      <c r="G60" s="358">
        <v>293</v>
      </c>
      <c r="H60" s="359">
        <v>204</v>
      </c>
    </row>
    <row r="61" spans="2:8" ht="45.75" customHeight="1" x14ac:dyDescent="0.15">
      <c r="B61" s="123"/>
      <c r="C61" s="1203" t="s">
        <v>553</v>
      </c>
      <c r="D61" s="1204"/>
      <c r="E61" s="1205"/>
      <c r="F61" s="358">
        <v>364</v>
      </c>
      <c r="G61" s="358">
        <v>148</v>
      </c>
      <c r="H61" s="359">
        <v>185</v>
      </c>
    </row>
    <row r="62" spans="2:8" ht="45.75" customHeight="1" thickBot="1" x14ac:dyDescent="0.2">
      <c r="B62" s="124"/>
      <c r="C62" s="1206" t="s">
        <v>554</v>
      </c>
      <c r="D62" s="1207"/>
      <c r="E62" s="1208"/>
      <c r="F62" s="360">
        <v>176</v>
      </c>
      <c r="G62" s="360">
        <v>176</v>
      </c>
      <c r="H62" s="361">
        <v>168</v>
      </c>
    </row>
    <row r="63" spans="2:8" ht="52.5" customHeight="1" thickBot="1" x14ac:dyDescent="0.2">
      <c r="B63" s="125"/>
      <c r="C63" s="1209" t="s">
        <v>49</v>
      </c>
      <c r="D63" s="1209"/>
      <c r="E63" s="1210"/>
      <c r="F63" s="362">
        <v>4905</v>
      </c>
      <c r="G63" s="362">
        <v>4430</v>
      </c>
      <c r="H63" s="363">
        <v>3786</v>
      </c>
    </row>
    <row r="64" spans="2:8" x14ac:dyDescent="0.15"/>
  </sheetData>
  <sheetProtection algorithmName="SHA-512" hashValue="4hZN3peq/xnMNGrTSiMYu4ei2On2dDm7x1DNYpY17rBuY59ubO01pveBkELaQ20ceYOKScptCjRGLeEIEbxppA==" saltValue="9R3Ip0PomvwrRd/EMJeO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521</v>
      </c>
      <c r="G2" s="139"/>
      <c r="H2" s="140"/>
    </row>
    <row r="3" spans="1:8" x14ac:dyDescent="0.15">
      <c r="A3" s="136" t="s">
        <v>514</v>
      </c>
      <c r="B3" s="141"/>
      <c r="C3" s="142"/>
      <c r="D3" s="143">
        <v>33526</v>
      </c>
      <c r="E3" s="144"/>
      <c r="F3" s="145">
        <v>92632</v>
      </c>
      <c r="G3" s="146"/>
      <c r="H3" s="147"/>
    </row>
    <row r="4" spans="1:8" x14ac:dyDescent="0.15">
      <c r="A4" s="148"/>
      <c r="B4" s="149"/>
      <c r="C4" s="150"/>
      <c r="D4" s="151">
        <v>12392</v>
      </c>
      <c r="E4" s="152"/>
      <c r="F4" s="153">
        <v>47978</v>
      </c>
      <c r="G4" s="154"/>
      <c r="H4" s="155"/>
    </row>
    <row r="5" spans="1:8" x14ac:dyDescent="0.15">
      <c r="A5" s="136" t="s">
        <v>516</v>
      </c>
      <c r="B5" s="141"/>
      <c r="C5" s="142"/>
      <c r="D5" s="143">
        <v>64185</v>
      </c>
      <c r="E5" s="144"/>
      <c r="F5" s="145">
        <v>96469</v>
      </c>
      <c r="G5" s="146"/>
      <c r="H5" s="147"/>
    </row>
    <row r="6" spans="1:8" x14ac:dyDescent="0.15">
      <c r="A6" s="148"/>
      <c r="B6" s="149"/>
      <c r="C6" s="150"/>
      <c r="D6" s="151">
        <v>26066</v>
      </c>
      <c r="E6" s="152"/>
      <c r="F6" s="153">
        <v>49775</v>
      </c>
      <c r="G6" s="154"/>
      <c r="H6" s="155"/>
    </row>
    <row r="7" spans="1:8" x14ac:dyDescent="0.15">
      <c r="A7" s="136" t="s">
        <v>517</v>
      </c>
      <c r="B7" s="141"/>
      <c r="C7" s="142"/>
      <c r="D7" s="143">
        <v>38329</v>
      </c>
      <c r="E7" s="144"/>
      <c r="F7" s="145">
        <v>85743</v>
      </c>
      <c r="G7" s="146"/>
      <c r="H7" s="147"/>
    </row>
    <row r="8" spans="1:8" x14ac:dyDescent="0.15">
      <c r="A8" s="148"/>
      <c r="B8" s="149"/>
      <c r="C8" s="150"/>
      <c r="D8" s="151">
        <v>18380</v>
      </c>
      <c r="E8" s="152"/>
      <c r="F8" s="153">
        <v>45231</v>
      </c>
      <c r="G8" s="154"/>
      <c r="H8" s="155"/>
    </row>
    <row r="9" spans="1:8" x14ac:dyDescent="0.15">
      <c r="A9" s="136" t="s">
        <v>518</v>
      </c>
      <c r="B9" s="141"/>
      <c r="C9" s="142"/>
      <c r="D9" s="143">
        <v>42003</v>
      </c>
      <c r="E9" s="144"/>
      <c r="F9" s="145">
        <v>92509</v>
      </c>
      <c r="G9" s="146"/>
      <c r="H9" s="147"/>
    </row>
    <row r="10" spans="1:8" x14ac:dyDescent="0.15">
      <c r="A10" s="148"/>
      <c r="B10" s="149"/>
      <c r="C10" s="150"/>
      <c r="D10" s="151">
        <v>24368</v>
      </c>
      <c r="E10" s="152"/>
      <c r="F10" s="153">
        <v>52274</v>
      </c>
      <c r="G10" s="154"/>
      <c r="H10" s="155"/>
    </row>
    <row r="11" spans="1:8" x14ac:dyDescent="0.15">
      <c r="A11" s="136" t="s">
        <v>519</v>
      </c>
      <c r="B11" s="141"/>
      <c r="C11" s="142"/>
      <c r="D11" s="143">
        <v>51510</v>
      </c>
      <c r="E11" s="144"/>
      <c r="F11" s="145">
        <v>98544</v>
      </c>
      <c r="G11" s="146"/>
      <c r="H11" s="147"/>
    </row>
    <row r="12" spans="1:8" x14ac:dyDescent="0.15">
      <c r="A12" s="148"/>
      <c r="B12" s="149"/>
      <c r="C12" s="156"/>
      <c r="D12" s="151">
        <v>23696</v>
      </c>
      <c r="E12" s="152"/>
      <c r="F12" s="153">
        <v>55816</v>
      </c>
      <c r="G12" s="154"/>
      <c r="H12" s="155"/>
    </row>
    <row r="13" spans="1:8" x14ac:dyDescent="0.15">
      <c r="A13" s="136"/>
      <c r="B13" s="141"/>
      <c r="C13" s="157"/>
      <c r="D13" s="158">
        <v>45911</v>
      </c>
      <c r="E13" s="159"/>
      <c r="F13" s="160">
        <v>93179</v>
      </c>
      <c r="G13" s="161"/>
      <c r="H13" s="147"/>
    </row>
    <row r="14" spans="1:8" x14ac:dyDescent="0.15">
      <c r="A14" s="148"/>
      <c r="B14" s="149"/>
      <c r="C14" s="150"/>
      <c r="D14" s="151">
        <v>20980</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v>
      </c>
      <c r="C19" s="162">
        <f>ROUND(VALUE(SUBSTITUTE(実質収支比率等に係る経年分析!G$48,"▲","-")),2)</f>
        <v>7.47</v>
      </c>
      <c r="D19" s="162">
        <f>ROUND(VALUE(SUBSTITUTE(実質収支比率等に係る経年分析!H$48,"▲","-")),2)</f>
        <v>8.1999999999999993</v>
      </c>
      <c r="E19" s="162">
        <f>ROUND(VALUE(SUBSTITUTE(実質収支比率等に係る経年分析!I$48,"▲","-")),2)</f>
        <v>5.81</v>
      </c>
      <c r="F19" s="162">
        <f>ROUND(VALUE(SUBSTITUTE(実質収支比率等に係る経年分析!J$48,"▲","-")),2)</f>
        <v>7.23</v>
      </c>
    </row>
    <row r="20" spans="1:11" x14ac:dyDescent="0.15">
      <c r="A20" s="162" t="s">
        <v>53</v>
      </c>
      <c r="B20" s="162">
        <f>ROUND(VALUE(SUBSTITUTE(実質収支比率等に係る経年分析!F$47,"▲","-")),2)</f>
        <v>9.9600000000000009</v>
      </c>
      <c r="C20" s="162">
        <f>ROUND(VALUE(SUBSTITUTE(実質収支比率等に係る経年分析!G$47,"▲","-")),2)</f>
        <v>16.989999999999998</v>
      </c>
      <c r="D20" s="162">
        <f>ROUND(VALUE(SUBSTITUTE(実質収支比率等に係る経年分析!H$47,"▲","-")),2)</f>
        <v>22.25</v>
      </c>
      <c r="E20" s="162">
        <f>ROUND(VALUE(SUBSTITUTE(実質収支比率等に係る経年分析!I$47,"▲","-")),2)</f>
        <v>24.67</v>
      </c>
      <c r="F20" s="162">
        <f>ROUND(VALUE(SUBSTITUTE(実質収支比率等に係る経年分析!J$47,"▲","-")),2)</f>
        <v>20.83</v>
      </c>
    </row>
    <row r="21" spans="1:11" x14ac:dyDescent="0.15">
      <c r="A21" s="162" t="s">
        <v>54</v>
      </c>
      <c r="B21" s="162">
        <f>IF(ISNUMBER(VALUE(SUBSTITUTE(実質収支比率等に係る経年分析!F$49,"▲","-"))),ROUND(VALUE(SUBSTITUTE(実質収支比率等に係る経年分析!F$49,"▲","-")),2),NA())</f>
        <v>-2.02</v>
      </c>
      <c r="C21" s="162">
        <f>IF(ISNUMBER(VALUE(SUBSTITUTE(実質収支比率等に係る経年分析!G$49,"▲","-"))),ROUND(VALUE(SUBSTITUTE(実質収支比率等に係る経年分析!G$49,"▲","-")),2),NA())</f>
        <v>5.91</v>
      </c>
      <c r="D21" s="162">
        <f>IF(ISNUMBER(VALUE(SUBSTITUTE(実質収支比率等に係る経年分析!H$49,"▲","-"))),ROUND(VALUE(SUBSTITUTE(実質収支比率等に係る経年分析!H$49,"▲","-")),2),NA())</f>
        <v>2.12</v>
      </c>
      <c r="E21" s="162">
        <f>IF(ISNUMBER(VALUE(SUBSTITUTE(実質収支比率等に係る経年分析!I$49,"▲","-"))),ROUND(VALUE(SUBSTITUTE(実質収支比率等に係る経年分析!I$49,"▲","-")),2),NA())</f>
        <v>4.5599999999999996</v>
      </c>
      <c r="F21" s="162">
        <f>IF(ISNUMBER(VALUE(SUBSTITUTE(実質収支比率等に係る経年分析!J$49,"▲","-"))),ROUND(VALUE(SUBSTITUTE(実質収支比率等に係る経年分析!J$49,"▲","-")),2),NA())</f>
        <v>-4.47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0.05</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東御市病院事業会計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1.75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2.2200000000000002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1.07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東御市後期高齢者医療特別会計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東御市国民健康保険特別会計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22.94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v>
      </c>
    </row>
    <row r="33" spans="1:16" x14ac:dyDescent="0.15">
      <c r="A33" s="163" t="str">
        <f>IF(連結実質赤字比率に係る赤字・黒字の構成分析!C$37="",NA(),連結実質赤字比率に係る赤字・黒字の構成分析!C$37)</f>
        <v>東御市介護保険特別会計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0.56000000000000005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7.41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7.23</v>
      </c>
    </row>
    <row r="35" spans="1:16" x14ac:dyDescent="0.15">
      <c r="A35" s="163" t="str">
        <f>IF(連結実質赤字比率に係る赤字・黒字の構成分析!C$35="",NA(),連結実質赤字比率に係る赤字・黒字の構成分析!C$35)</f>
        <v>東御市水道事業会計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8.3800000000000008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9.11</v>
      </c>
    </row>
    <row r="36" spans="1:16" x14ac:dyDescent="0.15">
      <c r="A36" s="163" t="str">
        <f>IF(連結実質赤字比率に係る赤字・黒字の構成分析!C$34="",NA(),連結実質赤字比率に係る赤字・黒字の構成分析!C$34)</f>
        <v>東御市下水道事業会計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9.4700000000000006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11.92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1833</v>
      </c>
      <c r="E42" s="164"/>
      <c r="F42" s="164"/>
      <c r="G42" s="164">
        <f>'実質公債費比率（分子）の構造'!L$52</f>
        <v>1807</v>
      </c>
      <c r="H42" s="164"/>
      <c r="I42" s="164"/>
      <c r="J42" s="164">
        <f>'実質公債費比率（分子）の構造'!M$52</f>
        <v>1727</v>
      </c>
      <c r="K42" s="164"/>
      <c r="L42" s="164"/>
      <c r="M42" s="164">
        <f>'実質公債費比率（分子）の構造'!N$52</f>
        <v>1699</v>
      </c>
      <c r="N42" s="164"/>
      <c r="O42" s="164"/>
      <c r="P42" s="164">
        <f>'実質公債費比率（分子）の構造'!O$52</f>
        <v>1679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67</v>
      </c>
      <c r="C45" s="164"/>
      <c r="D45" s="164"/>
      <c r="E45" s="164">
        <f>'実質公債費比率（分子）の構造'!L$49</f>
        <v>72</v>
      </c>
      <c r="F45" s="164"/>
      <c r="G45" s="164"/>
      <c r="H45" s="164">
        <f>'実質公債費比率（分子）の構造'!M$49</f>
        <v>74</v>
      </c>
      <c r="I45" s="164"/>
      <c r="J45" s="164"/>
      <c r="K45" s="164">
        <f>'実質公債費比率（分子）の構造'!N$49</f>
        <v>73</v>
      </c>
      <c r="L45" s="164"/>
      <c r="M45" s="164"/>
      <c r="N45" s="164">
        <f>'実質公債費比率（分子）の構造'!O$49</f>
        <v>78</v>
      </c>
      <c r="O45" s="164"/>
      <c r="P45" s="164"/>
    </row>
    <row r="46" spans="1:16" x14ac:dyDescent="0.15">
      <c r="A46" s="164" t="s">
        <v>64</v>
      </c>
      <c r="B46" s="164">
        <f>'実質公債費比率（分子）の構造'!K$48</f>
        <v>617</v>
      </c>
      <c r="C46" s="164"/>
      <c r="D46" s="164"/>
      <c r="E46" s="164">
        <f>'実質公債費比率（分子）の構造'!L$48</f>
        <v>582</v>
      </c>
      <c r="F46" s="164"/>
      <c r="G46" s="164"/>
      <c r="H46" s="164">
        <f>'実質公債費比率（分子）の構造'!M$48</f>
        <v>560</v>
      </c>
      <c r="I46" s="164"/>
      <c r="J46" s="164"/>
      <c r="K46" s="164">
        <f>'実質公債費比率（分子）の構造'!N$48</f>
        <v>558</v>
      </c>
      <c r="L46" s="164"/>
      <c r="M46" s="164"/>
      <c r="N46" s="164">
        <f>'実質公債費比率（分子）の構造'!O$48</f>
        <v>553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1757</v>
      </c>
      <c r="C49" s="164"/>
      <c r="D49" s="164"/>
      <c r="E49" s="164">
        <f>'実質公債費比率（分子）の構造'!L$45</f>
        <v>1945</v>
      </c>
      <c r="F49" s="164"/>
      <c r="G49" s="164"/>
      <c r="H49" s="164">
        <f>'実質公債費比率（分子）の構造'!M$45</f>
        <v>1902</v>
      </c>
      <c r="I49" s="164"/>
      <c r="J49" s="164"/>
      <c r="K49" s="164">
        <f>'実質公債費比率（分子）の構造'!N$45</f>
        <v>1831</v>
      </c>
      <c r="L49" s="164"/>
      <c r="M49" s="164"/>
      <c r="N49" s="164">
        <f>'実質公債費比率（分子）の構造'!O$45</f>
        <v>1834</v>
      </c>
      <c r="O49" s="164"/>
      <c r="P49" s="164"/>
    </row>
    <row r="50" spans="1:16" x14ac:dyDescent="0.15">
      <c r="A50" s="164" t="s">
        <v>67</v>
      </c>
      <c r="B50" s="164" t="e">
        <f>NA()</f>
        <v>#N/A</v>
      </c>
      <c r="C50" s="164">
        <f>IF(ISNUMBER('実質公債費比率（分子）の構造'!K$53),'実質公債費比率（分子）の構造'!K$53,NA())</f>
        <v>608</v>
      </c>
      <c r="D50" s="164" t="e">
        <f>NA()</f>
        <v>#N/A</v>
      </c>
      <c r="E50" s="164" t="e">
        <f>NA()</f>
        <v>#N/A</v>
      </c>
      <c r="F50" s="164">
        <f>IF(ISNUMBER('実質公債費比率（分子）の構造'!L$53),'実質公債費比率（分子）の構造'!L$53,NA())</f>
        <v>792</v>
      </c>
      <c r="G50" s="164" t="e">
        <f>NA()</f>
        <v>#N/A</v>
      </c>
      <c r="H50" s="164" t="e">
        <f>NA()</f>
        <v>#N/A</v>
      </c>
      <c r="I50" s="164">
        <f>IF(ISNUMBER('実質公債費比率（分子）の構造'!M$53),'実質公債費比率（分子）の構造'!M$53,NA())</f>
        <v>809</v>
      </c>
      <c r="J50" s="164" t="e">
        <f>NA()</f>
        <v>#N/A</v>
      </c>
      <c r="K50" s="164" t="e">
        <f>NA()</f>
        <v>#N/A</v>
      </c>
      <c r="L50" s="164">
        <f>IF(ISNUMBER('実質公債費比率（分子）の構造'!N$53),'実質公債費比率（分子）の構造'!N$53,NA())</f>
        <v>763</v>
      </c>
      <c r="M50" s="164" t="e">
        <f>NA()</f>
        <v>#N/A</v>
      </c>
      <c r="N50" s="164" t="e">
        <f>NA()</f>
        <v>#N/A</v>
      </c>
      <c r="O50" s="164">
        <f>IF(ISNUMBER('実質公債費比率（分子）の構造'!O$53),'実質公債費比率（分子）の構造'!O$53,NA())</f>
        <v>786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15887</v>
      </c>
      <c r="E56" s="163"/>
      <c r="F56" s="163"/>
      <c r="G56" s="163">
        <f>'将来負担比率（分子）の構造'!J$52</f>
        <v>15320</v>
      </c>
      <c r="H56" s="163"/>
      <c r="I56" s="163"/>
      <c r="J56" s="163">
        <f>'将来負担比率（分子）の構造'!K$52</f>
        <v>14409</v>
      </c>
      <c r="K56" s="163"/>
      <c r="L56" s="163"/>
      <c r="M56" s="163">
        <f>'将来負担比率（分子）の構造'!L$52</f>
        <v>13268</v>
      </c>
      <c r="N56" s="163"/>
      <c r="O56" s="163"/>
      <c r="P56" s="163">
        <f>'将来負担比率（分子）の構造'!M$52</f>
        <v>12159</v>
      </c>
    </row>
    <row r="57" spans="1:16" x14ac:dyDescent="0.15">
      <c r="A57" s="163" t="s">
        <v>42</v>
      </c>
      <c r="B57" s="163"/>
      <c r="C57" s="163"/>
      <c r="D57" s="163">
        <f>'将来負担比率（分子）の構造'!I$51</f>
        <v>1488</v>
      </c>
      <c r="E57" s="163"/>
      <c r="F57" s="163"/>
      <c r="G57" s="163">
        <f>'将来負担比率（分子）の構造'!J$51</f>
        <v>1549</v>
      </c>
      <c r="H57" s="163"/>
      <c r="I57" s="163"/>
      <c r="J57" s="163">
        <f>'将来負担比率（分子）の構造'!K$51</f>
        <v>1626</v>
      </c>
      <c r="K57" s="163"/>
      <c r="L57" s="163"/>
      <c r="M57" s="163">
        <f>'将来負担比率（分子）の構造'!L$51</f>
        <v>1589</v>
      </c>
      <c r="N57" s="163"/>
      <c r="O57" s="163"/>
      <c r="P57" s="163">
        <f>'将来負担比率（分子）の構造'!M$51</f>
        <v>1408</v>
      </c>
    </row>
    <row r="58" spans="1:16" x14ac:dyDescent="0.15">
      <c r="A58" s="163" t="s">
        <v>41</v>
      </c>
      <c r="B58" s="163"/>
      <c r="C58" s="163"/>
      <c r="D58" s="163">
        <f>'将来負担比率（分子）の構造'!I$50</f>
        <v>3797</v>
      </c>
      <c r="E58" s="163"/>
      <c r="F58" s="163"/>
      <c r="G58" s="163">
        <f>'将来負担比率（分子）の構造'!J$50</f>
        <v>4773</v>
      </c>
      <c r="H58" s="163"/>
      <c r="I58" s="163"/>
      <c r="J58" s="163">
        <f>'将来負担比率（分子）の構造'!K$50</f>
        <v>5187</v>
      </c>
      <c r="K58" s="163"/>
      <c r="L58" s="163"/>
      <c r="M58" s="163">
        <f>'将来負担比率（分子）の構造'!L$50</f>
        <v>4834</v>
      </c>
      <c r="N58" s="163"/>
      <c r="O58" s="163"/>
      <c r="P58" s="163">
        <f>'将来負担比率（分子）の構造'!M$50</f>
        <v>4315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1603</v>
      </c>
      <c r="C62" s="163"/>
      <c r="D62" s="163"/>
      <c r="E62" s="163">
        <f>'将来負担比率（分子）の構造'!J$45</f>
        <v>1541</v>
      </c>
      <c r="F62" s="163"/>
      <c r="G62" s="163"/>
      <c r="H62" s="163">
        <f>'将来負担比率（分子）の構造'!K$45</f>
        <v>1532</v>
      </c>
      <c r="I62" s="163"/>
      <c r="J62" s="163"/>
      <c r="K62" s="163">
        <f>'将来負担比率（分子）の構造'!L$45</f>
        <v>1551</v>
      </c>
      <c r="L62" s="163"/>
      <c r="M62" s="163"/>
      <c r="N62" s="163">
        <f>'将来負担比率（分子）の構造'!M$45</f>
        <v>1540</v>
      </c>
      <c r="O62" s="163"/>
      <c r="P62" s="163"/>
    </row>
    <row r="63" spans="1:16" x14ac:dyDescent="0.15">
      <c r="A63" s="163" t="s">
        <v>34</v>
      </c>
      <c r="B63" s="163">
        <f>'将来負担比率（分子）の構造'!I$44</f>
        <v>431</v>
      </c>
      <c r="C63" s="163"/>
      <c r="D63" s="163"/>
      <c r="E63" s="163">
        <f>'将来負担比率（分子）の構造'!J$44</f>
        <v>363</v>
      </c>
      <c r="F63" s="163"/>
      <c r="G63" s="163"/>
      <c r="H63" s="163">
        <f>'将来負担比率（分子）の構造'!K$44</f>
        <v>328</v>
      </c>
      <c r="I63" s="163"/>
      <c r="J63" s="163"/>
      <c r="K63" s="163">
        <f>'将来負担比率（分子）の構造'!L$44</f>
        <v>300</v>
      </c>
      <c r="L63" s="163"/>
      <c r="M63" s="163"/>
      <c r="N63" s="163">
        <f>'将来負担比率（分子）の構造'!M$44</f>
        <v>276</v>
      </c>
      <c r="O63" s="163"/>
      <c r="P63" s="163"/>
    </row>
    <row r="64" spans="1:16" x14ac:dyDescent="0.15">
      <c r="A64" s="163" t="s">
        <v>33</v>
      </c>
      <c r="B64" s="163">
        <f>'将来負担比率（分子）の構造'!I$43</f>
        <v>4429</v>
      </c>
      <c r="C64" s="163"/>
      <c r="D64" s="163"/>
      <c r="E64" s="163">
        <f>'将来負担比率（分子）の構造'!J$43</f>
        <v>3867</v>
      </c>
      <c r="F64" s="163"/>
      <c r="G64" s="163"/>
      <c r="H64" s="163">
        <f>'将来負担比率（分子）の構造'!K$43</f>
        <v>3694</v>
      </c>
      <c r="I64" s="163"/>
      <c r="J64" s="163"/>
      <c r="K64" s="163">
        <f>'将来負担比率（分子）の構造'!L$43</f>
        <v>3691</v>
      </c>
      <c r="L64" s="163"/>
      <c r="M64" s="163"/>
      <c r="N64" s="163">
        <f>'将来負担比率（分子）の構造'!M$43</f>
        <v>3214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19436</v>
      </c>
      <c r="C66" s="163"/>
      <c r="D66" s="163"/>
      <c r="E66" s="163">
        <f>'将来負担比率（分子）の構造'!J$41</f>
        <v>19095</v>
      </c>
      <c r="F66" s="163"/>
      <c r="G66" s="163"/>
      <c r="H66" s="163">
        <f>'将来負担比率（分子）の構造'!K$41</f>
        <v>17958</v>
      </c>
      <c r="I66" s="163"/>
      <c r="J66" s="163"/>
      <c r="K66" s="163">
        <f>'将来負担比率（分子）の構造'!L$41</f>
        <v>16047</v>
      </c>
      <c r="L66" s="163"/>
      <c r="M66" s="163"/>
      <c r="N66" s="163">
        <f>'将来負担比率（分子）の構造'!M$41</f>
        <v>14895</v>
      </c>
      <c r="O66" s="163"/>
      <c r="P66" s="163"/>
    </row>
    <row r="67" spans="1:16" x14ac:dyDescent="0.15">
      <c r="A67" s="163" t="s">
        <v>71</v>
      </c>
      <c r="B67" s="163" t="e">
        <f>NA()</f>
        <v>#N/A</v>
      </c>
      <c r="C67" s="163">
        <f>IF(ISNUMBER('将来負担比率（分子）の構造'!I$53), IF('将来負担比率（分子）の構造'!I$53 &lt; 0, 0, '将来負担比率（分子）の構造'!I$53), NA())</f>
        <v>4728</v>
      </c>
      <c r="D67" s="163" t="e">
        <f>NA()</f>
        <v>#N/A</v>
      </c>
      <c r="E67" s="163" t="e">
        <f>NA()</f>
        <v>#N/A</v>
      </c>
      <c r="F67" s="163">
        <f>IF(ISNUMBER('将来負担比率（分子）の構造'!J$53), IF('将来負担比率（分子）の構造'!J$53 &lt; 0, 0, '将来負担比率（分子）の構造'!J$53), NA())</f>
        <v>3225</v>
      </c>
      <c r="G67" s="163" t="e">
        <f>NA()</f>
        <v>#N/A</v>
      </c>
      <c r="H67" s="163" t="e">
        <f>NA()</f>
        <v>#N/A</v>
      </c>
      <c r="I67" s="163">
        <f>IF(ISNUMBER('将来負担比率（分子）の構造'!K$53), IF('将来負担比率（分子）の構造'!K$53 &lt; 0, 0, '将来負担比率（分子）の構造'!K$53), NA())</f>
        <v>2290</v>
      </c>
      <c r="J67" s="163" t="e">
        <f>NA()</f>
        <v>#N/A</v>
      </c>
      <c r="K67" s="163" t="e">
        <f>NA()</f>
        <v>#N/A</v>
      </c>
      <c r="L67" s="163">
        <f>IF(ISNUMBER('将来負担比率（分子）の構造'!L$53), IF('将来負担比率（分子）の構造'!L$53 &lt; 0, 0, '将来負担比率（分子）の構造'!L$53), NA())</f>
        <v>1898</v>
      </c>
      <c r="M67" s="163" t="e">
        <f>NA()</f>
        <v>#N/A</v>
      </c>
      <c r="N67" s="163" t="e">
        <f>NA()</f>
        <v>#N/A</v>
      </c>
      <c r="O67" s="163">
        <f>IF(ISNUMBER('将来負担比率（分子）の構造'!M$53), IF('将来負担比率（分子）の構造'!M$53 &lt; 0, 0, '将来負担比率（分子）の構造'!M$53), NA())</f>
        <v>2044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2055</v>
      </c>
      <c r="C72" s="167">
        <f>基金残高に係る経年分析!G55</f>
        <v>2314</v>
      </c>
      <c r="D72" s="167">
        <f>基金残高に係る経年分析!H55</f>
        <v>1994</v>
      </c>
    </row>
    <row r="73" spans="1:16" x14ac:dyDescent="0.15">
      <c r="A73" s="166" t="s">
        <v>74</v>
      </c>
      <c r="B73" s="167">
        <f>基金残高に係る経年分析!F56</f>
        <v>495</v>
      </c>
      <c r="C73" s="167">
        <f>基金残高に係る経年分析!G56</f>
        <v>306</v>
      </c>
      <c r="D73" s="167">
        <f>基金残高に係る経年分析!H56</f>
        <v>251</v>
      </c>
    </row>
    <row r="74" spans="1:16" x14ac:dyDescent="0.15">
      <c r="A74" s="166" t="s">
        <v>75</v>
      </c>
      <c r="B74" s="167">
        <f>基金残高に係る経年分析!F57</f>
        <v>2355</v>
      </c>
      <c r="C74" s="167">
        <f>基金残高に係る経年分析!G57</f>
        <v>1810</v>
      </c>
      <c r="D74" s="167">
        <f>基金残高に係る経年分析!H57</f>
        <v>1542</v>
      </c>
    </row>
  </sheetData>
  <sheetProtection algorithmName="SHA-512" hashValue="YgptgCf/3Pl11my4ZAL7JnkPkXFHMXny6uKcNJRzrb5uoQ/HES5s2qBKZ9zLBs774nadAwHYVVo7y3dJRW4+BA==" saltValue="NSSl4QVbD01dyxrJgJba8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4159100</v>
      </c>
      <c r="S5" s="613"/>
      <c r="T5" s="613"/>
      <c r="U5" s="613"/>
      <c r="V5" s="613"/>
      <c r="W5" s="613"/>
      <c r="X5" s="613"/>
      <c r="Y5" s="614"/>
      <c r="Z5" s="615">
        <v>23.4</v>
      </c>
      <c r="AA5" s="615"/>
      <c r="AB5" s="615"/>
      <c r="AC5" s="615"/>
      <c r="AD5" s="616">
        <v>3939068</v>
      </c>
      <c r="AE5" s="616"/>
      <c r="AF5" s="616"/>
      <c r="AG5" s="616"/>
      <c r="AH5" s="616"/>
      <c r="AI5" s="616"/>
      <c r="AJ5" s="616"/>
      <c r="AK5" s="616"/>
      <c r="AL5" s="617">
        <v>40.1</v>
      </c>
      <c r="AM5" s="618"/>
      <c r="AN5" s="618"/>
      <c r="AO5" s="619"/>
      <c r="AP5" s="609" t="s">
        <v>216</v>
      </c>
      <c r="AQ5" s="610"/>
      <c r="AR5" s="610"/>
      <c r="AS5" s="610"/>
      <c r="AT5" s="610"/>
      <c r="AU5" s="610"/>
      <c r="AV5" s="610"/>
      <c r="AW5" s="610"/>
      <c r="AX5" s="610"/>
      <c r="AY5" s="610"/>
      <c r="AZ5" s="610"/>
      <c r="BA5" s="610"/>
      <c r="BB5" s="610"/>
      <c r="BC5" s="610"/>
      <c r="BD5" s="610"/>
      <c r="BE5" s="610"/>
      <c r="BF5" s="611"/>
      <c r="BG5" s="623">
        <v>3935763</v>
      </c>
      <c r="BH5" s="624"/>
      <c r="BI5" s="624"/>
      <c r="BJ5" s="624"/>
      <c r="BK5" s="624"/>
      <c r="BL5" s="624"/>
      <c r="BM5" s="624"/>
      <c r="BN5" s="625"/>
      <c r="BO5" s="626">
        <v>94.6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179516</v>
      </c>
      <c r="S6" s="624"/>
      <c r="T6" s="624"/>
      <c r="U6" s="624"/>
      <c r="V6" s="624"/>
      <c r="W6" s="624"/>
      <c r="X6" s="624"/>
      <c r="Y6" s="625"/>
      <c r="Z6" s="626">
        <v>1</v>
      </c>
      <c r="AA6" s="626"/>
      <c r="AB6" s="626"/>
      <c r="AC6" s="626"/>
      <c r="AD6" s="627">
        <v>179516</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3935763</v>
      </c>
      <c r="BH6" s="624"/>
      <c r="BI6" s="624"/>
      <c r="BJ6" s="624"/>
      <c r="BK6" s="624"/>
      <c r="BL6" s="624"/>
      <c r="BM6" s="624"/>
      <c r="BN6" s="625"/>
      <c r="BO6" s="626">
        <v>94.6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142944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142944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1510</v>
      </c>
      <c r="S7" s="624"/>
      <c r="T7" s="624"/>
      <c r="U7" s="624"/>
      <c r="V7" s="624"/>
      <c r="W7" s="624"/>
      <c r="X7" s="624"/>
      <c r="Y7" s="625"/>
      <c r="Z7" s="626">
        <v>0</v>
      </c>
      <c r="AA7" s="626"/>
      <c r="AB7" s="626"/>
      <c r="AC7" s="626"/>
      <c r="AD7" s="627">
        <v>1510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1629675</v>
      </c>
      <c r="BH7" s="624"/>
      <c r="BI7" s="624"/>
      <c r="BJ7" s="624"/>
      <c r="BK7" s="624"/>
      <c r="BL7" s="624"/>
      <c r="BM7" s="624"/>
      <c r="BN7" s="625"/>
      <c r="BO7" s="626">
        <v>39.200000000000003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2619541</v>
      </c>
      <c r="CS7" s="624"/>
      <c r="CT7" s="624"/>
      <c r="CU7" s="624"/>
      <c r="CV7" s="624"/>
      <c r="CW7" s="624"/>
      <c r="CX7" s="624"/>
      <c r="CY7" s="625"/>
      <c r="CZ7" s="626">
        <v>15.4</v>
      </c>
      <c r="DA7" s="626"/>
      <c r="DB7" s="626"/>
      <c r="DC7" s="626"/>
      <c r="DD7" s="632">
        <v>157630</v>
      </c>
      <c r="DE7" s="624"/>
      <c r="DF7" s="624"/>
      <c r="DG7" s="624"/>
      <c r="DH7" s="624"/>
      <c r="DI7" s="624"/>
      <c r="DJ7" s="624"/>
      <c r="DK7" s="624"/>
      <c r="DL7" s="624"/>
      <c r="DM7" s="624"/>
      <c r="DN7" s="624"/>
      <c r="DO7" s="624"/>
      <c r="DP7" s="625"/>
      <c r="DQ7" s="632">
        <v>2216385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27174</v>
      </c>
      <c r="S8" s="624"/>
      <c r="T8" s="624"/>
      <c r="U8" s="624"/>
      <c r="V8" s="624"/>
      <c r="W8" s="624"/>
      <c r="X8" s="624"/>
      <c r="Y8" s="625"/>
      <c r="Z8" s="626">
        <v>0.2</v>
      </c>
      <c r="AA8" s="626"/>
      <c r="AB8" s="626"/>
      <c r="AC8" s="626"/>
      <c r="AD8" s="627">
        <v>27174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49090</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5726173</v>
      </c>
      <c r="CS8" s="624"/>
      <c r="CT8" s="624"/>
      <c r="CU8" s="624"/>
      <c r="CV8" s="624"/>
      <c r="CW8" s="624"/>
      <c r="CX8" s="624"/>
      <c r="CY8" s="625"/>
      <c r="CZ8" s="626">
        <v>33.6</v>
      </c>
      <c r="DA8" s="626"/>
      <c r="DB8" s="626"/>
      <c r="DC8" s="626"/>
      <c r="DD8" s="632">
        <v>342728</v>
      </c>
      <c r="DE8" s="624"/>
      <c r="DF8" s="624"/>
      <c r="DG8" s="624"/>
      <c r="DH8" s="624"/>
      <c r="DI8" s="624"/>
      <c r="DJ8" s="624"/>
      <c r="DK8" s="624"/>
      <c r="DL8" s="624"/>
      <c r="DM8" s="624"/>
      <c r="DN8" s="624"/>
      <c r="DO8" s="624"/>
      <c r="DP8" s="625"/>
      <c r="DQ8" s="632">
        <v>3102782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36221</v>
      </c>
      <c r="S9" s="624"/>
      <c r="T9" s="624"/>
      <c r="U9" s="624"/>
      <c r="V9" s="624"/>
      <c r="W9" s="624"/>
      <c r="X9" s="624"/>
      <c r="Y9" s="625"/>
      <c r="Z9" s="626">
        <v>0.2</v>
      </c>
      <c r="AA9" s="626"/>
      <c r="AB9" s="626"/>
      <c r="AC9" s="626"/>
      <c r="AD9" s="627">
        <v>36221</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1307351</v>
      </c>
      <c r="BH9" s="624"/>
      <c r="BI9" s="624"/>
      <c r="BJ9" s="624"/>
      <c r="BK9" s="624"/>
      <c r="BL9" s="624"/>
      <c r="BM9" s="624"/>
      <c r="BN9" s="625"/>
      <c r="BO9" s="626">
        <v>31.4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1534098</v>
      </c>
      <c r="CS9" s="624"/>
      <c r="CT9" s="624"/>
      <c r="CU9" s="624"/>
      <c r="CV9" s="624"/>
      <c r="CW9" s="624"/>
      <c r="CX9" s="624"/>
      <c r="CY9" s="625"/>
      <c r="CZ9" s="626">
        <v>9</v>
      </c>
      <c r="DA9" s="626"/>
      <c r="DB9" s="626"/>
      <c r="DC9" s="626"/>
      <c r="DD9" s="632">
        <v>17080</v>
      </c>
      <c r="DE9" s="624"/>
      <c r="DF9" s="624"/>
      <c r="DG9" s="624"/>
      <c r="DH9" s="624"/>
      <c r="DI9" s="624"/>
      <c r="DJ9" s="624"/>
      <c r="DK9" s="624"/>
      <c r="DL9" s="624"/>
      <c r="DM9" s="624"/>
      <c r="DN9" s="624"/>
      <c r="DO9" s="624"/>
      <c r="DP9" s="625"/>
      <c r="DQ9" s="632">
        <v>1399118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103023</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792084</v>
      </c>
      <c r="S11" s="624"/>
      <c r="T11" s="624"/>
      <c r="U11" s="624"/>
      <c r="V11" s="624"/>
      <c r="W11" s="624"/>
      <c r="X11" s="624"/>
      <c r="Y11" s="625"/>
      <c r="Z11" s="628">
        <v>4.5</v>
      </c>
      <c r="AA11" s="629"/>
      <c r="AB11" s="629"/>
      <c r="AC11" s="635"/>
      <c r="AD11" s="632">
        <v>792084</v>
      </c>
      <c r="AE11" s="624"/>
      <c r="AF11" s="624"/>
      <c r="AG11" s="624"/>
      <c r="AH11" s="624"/>
      <c r="AI11" s="624"/>
      <c r="AJ11" s="624"/>
      <c r="AK11" s="625"/>
      <c r="AL11" s="628">
        <v>8.1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170211</v>
      </c>
      <c r="BH11" s="624"/>
      <c r="BI11" s="624"/>
      <c r="BJ11" s="624"/>
      <c r="BK11" s="624"/>
      <c r="BL11" s="624"/>
      <c r="BM11" s="624"/>
      <c r="BN11" s="625"/>
      <c r="BO11" s="626">
        <v>4.0999999999999996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744851</v>
      </c>
      <c r="CS11" s="624"/>
      <c r="CT11" s="624"/>
      <c r="CU11" s="624"/>
      <c r="CV11" s="624"/>
      <c r="CW11" s="624"/>
      <c r="CX11" s="624"/>
      <c r="CY11" s="625"/>
      <c r="CZ11" s="626">
        <v>4.4000000000000004</v>
      </c>
      <c r="DA11" s="626"/>
      <c r="DB11" s="626"/>
      <c r="DC11" s="626"/>
      <c r="DD11" s="632">
        <v>225371</v>
      </c>
      <c r="DE11" s="624"/>
      <c r="DF11" s="624"/>
      <c r="DG11" s="624"/>
      <c r="DH11" s="624"/>
      <c r="DI11" s="624"/>
      <c r="DJ11" s="624"/>
      <c r="DK11" s="624"/>
      <c r="DL11" s="624"/>
      <c r="DM11" s="624"/>
      <c r="DN11" s="624"/>
      <c r="DO11" s="624"/>
      <c r="DP11" s="625"/>
      <c r="DQ11" s="632">
        <v>311001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8828</v>
      </c>
      <c r="S12" s="624"/>
      <c r="T12" s="624"/>
      <c r="U12" s="624"/>
      <c r="V12" s="624"/>
      <c r="W12" s="624"/>
      <c r="X12" s="624"/>
      <c r="Y12" s="625"/>
      <c r="Z12" s="626">
        <v>0</v>
      </c>
      <c r="AA12" s="626"/>
      <c r="AB12" s="626"/>
      <c r="AC12" s="626"/>
      <c r="AD12" s="627">
        <v>8828</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1964547</v>
      </c>
      <c r="BH12" s="624"/>
      <c r="BI12" s="624"/>
      <c r="BJ12" s="624"/>
      <c r="BK12" s="624"/>
      <c r="BL12" s="624"/>
      <c r="BM12" s="624"/>
      <c r="BN12" s="625"/>
      <c r="BO12" s="626">
        <v>47.2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682434</v>
      </c>
      <c r="CS12" s="624"/>
      <c r="CT12" s="624"/>
      <c r="CU12" s="624"/>
      <c r="CV12" s="624"/>
      <c r="CW12" s="624"/>
      <c r="CX12" s="624"/>
      <c r="CY12" s="625"/>
      <c r="CZ12" s="626">
        <v>4</v>
      </c>
      <c r="DA12" s="626"/>
      <c r="DB12" s="626"/>
      <c r="DC12" s="626"/>
      <c r="DD12" s="632">
        <v>104738</v>
      </c>
      <c r="DE12" s="624"/>
      <c r="DF12" s="624"/>
      <c r="DG12" s="624"/>
      <c r="DH12" s="624"/>
      <c r="DI12" s="624"/>
      <c r="DJ12" s="624"/>
      <c r="DK12" s="624"/>
      <c r="DL12" s="624"/>
      <c r="DM12" s="624"/>
      <c r="DN12" s="624"/>
      <c r="DO12" s="624"/>
      <c r="DP12" s="625"/>
      <c r="DQ12" s="632">
        <v>284683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897</v>
      </c>
      <c r="S13" s="624"/>
      <c r="T13" s="624"/>
      <c r="U13" s="624"/>
      <c r="V13" s="624"/>
      <c r="W13" s="624"/>
      <c r="X13" s="624"/>
      <c r="Y13" s="625"/>
      <c r="Z13" s="626">
        <v>0</v>
      </c>
      <c r="AA13" s="626"/>
      <c r="AB13" s="626"/>
      <c r="AC13" s="626"/>
      <c r="AD13" s="627">
        <v>897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1946306</v>
      </c>
      <c r="BH13" s="624"/>
      <c r="BI13" s="624"/>
      <c r="BJ13" s="624"/>
      <c r="BK13" s="624"/>
      <c r="BL13" s="624"/>
      <c r="BM13" s="624"/>
      <c r="BN13" s="625"/>
      <c r="BO13" s="626">
        <v>46.8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1574310</v>
      </c>
      <c r="CS13" s="624"/>
      <c r="CT13" s="624"/>
      <c r="CU13" s="624"/>
      <c r="CV13" s="624"/>
      <c r="CW13" s="624"/>
      <c r="CX13" s="624"/>
      <c r="CY13" s="625"/>
      <c r="CZ13" s="626">
        <v>9.1999999999999993</v>
      </c>
      <c r="DA13" s="626"/>
      <c r="DB13" s="626"/>
      <c r="DC13" s="626"/>
      <c r="DD13" s="632">
        <v>342585</v>
      </c>
      <c r="DE13" s="624"/>
      <c r="DF13" s="624"/>
      <c r="DG13" s="624"/>
      <c r="DH13" s="624"/>
      <c r="DI13" s="624"/>
      <c r="DJ13" s="624"/>
      <c r="DK13" s="624"/>
      <c r="DL13" s="624"/>
      <c r="DM13" s="624"/>
      <c r="DN13" s="624"/>
      <c r="DO13" s="624"/>
      <c r="DP13" s="625"/>
      <c r="DQ13" s="632">
        <v>1160890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143875</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571768</v>
      </c>
      <c r="CS14" s="624"/>
      <c r="CT14" s="624"/>
      <c r="CU14" s="624"/>
      <c r="CV14" s="624"/>
      <c r="CW14" s="624"/>
      <c r="CX14" s="624"/>
      <c r="CY14" s="625"/>
      <c r="CZ14" s="626">
        <v>3.4</v>
      </c>
      <c r="DA14" s="626"/>
      <c r="DB14" s="626"/>
      <c r="DC14" s="626"/>
      <c r="DD14" s="632">
        <v>12921</v>
      </c>
      <c r="DE14" s="624"/>
      <c r="DF14" s="624"/>
      <c r="DG14" s="624"/>
      <c r="DH14" s="624"/>
      <c r="DI14" s="624"/>
      <c r="DJ14" s="624"/>
      <c r="DK14" s="624"/>
      <c r="DL14" s="624"/>
      <c r="DM14" s="624"/>
      <c r="DN14" s="624"/>
      <c r="DO14" s="624"/>
      <c r="DP14" s="625"/>
      <c r="DQ14" s="632">
        <v>545792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18380</v>
      </c>
      <c r="S15" s="624"/>
      <c r="T15" s="624"/>
      <c r="U15" s="624"/>
      <c r="V15" s="624"/>
      <c r="W15" s="624"/>
      <c r="X15" s="624"/>
      <c r="Y15" s="625"/>
      <c r="Z15" s="626">
        <v>0.1</v>
      </c>
      <c r="AA15" s="626"/>
      <c r="AB15" s="626"/>
      <c r="AC15" s="626"/>
      <c r="AD15" s="627">
        <v>18380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197666</v>
      </c>
      <c r="BH15" s="624"/>
      <c r="BI15" s="624"/>
      <c r="BJ15" s="624"/>
      <c r="BK15" s="624"/>
      <c r="BL15" s="624"/>
      <c r="BM15" s="624"/>
      <c r="BN15" s="625"/>
      <c r="BO15" s="626">
        <v>4.8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1581990</v>
      </c>
      <c r="CS15" s="624"/>
      <c r="CT15" s="624"/>
      <c r="CU15" s="624"/>
      <c r="CV15" s="624"/>
      <c r="CW15" s="624"/>
      <c r="CX15" s="624"/>
      <c r="CY15" s="625"/>
      <c r="CZ15" s="626">
        <v>9.3000000000000007</v>
      </c>
      <c r="DA15" s="626"/>
      <c r="DB15" s="626"/>
      <c r="DC15" s="626"/>
      <c r="DD15" s="632">
        <v>288568</v>
      </c>
      <c r="DE15" s="624"/>
      <c r="DF15" s="624"/>
      <c r="DG15" s="624"/>
      <c r="DH15" s="624"/>
      <c r="DI15" s="624"/>
      <c r="DJ15" s="624"/>
      <c r="DK15" s="624"/>
      <c r="DL15" s="624"/>
      <c r="DM15" s="624"/>
      <c r="DN15" s="624"/>
      <c r="DO15" s="624"/>
      <c r="DP15" s="625"/>
      <c r="DQ15" s="632">
        <v>1112524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73686</v>
      </c>
      <c r="S16" s="624"/>
      <c r="T16" s="624"/>
      <c r="U16" s="624"/>
      <c r="V16" s="624"/>
      <c r="W16" s="624"/>
      <c r="X16" s="624"/>
      <c r="Y16" s="625"/>
      <c r="Z16" s="626">
        <v>0.4</v>
      </c>
      <c r="AA16" s="626"/>
      <c r="AB16" s="626"/>
      <c r="AC16" s="626"/>
      <c r="AD16" s="627">
        <v>73686</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18055</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9855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178266</v>
      </c>
      <c r="S17" s="624"/>
      <c r="T17" s="624"/>
      <c r="U17" s="624"/>
      <c r="V17" s="624"/>
      <c r="W17" s="624"/>
      <c r="X17" s="624"/>
      <c r="Y17" s="625"/>
      <c r="Z17" s="626">
        <v>1</v>
      </c>
      <c r="AA17" s="626"/>
      <c r="AB17" s="626"/>
      <c r="AC17" s="626"/>
      <c r="AD17" s="627">
        <v>178266</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1851175</v>
      </c>
      <c r="CS17" s="624"/>
      <c r="CT17" s="624"/>
      <c r="CU17" s="624"/>
      <c r="CV17" s="624"/>
      <c r="CW17" s="624"/>
      <c r="CX17" s="624"/>
      <c r="CY17" s="625"/>
      <c r="CZ17" s="626">
        <v>10.9</v>
      </c>
      <c r="DA17" s="626"/>
      <c r="DB17" s="626"/>
      <c r="DC17" s="626"/>
      <c r="DD17" s="632" t="s">
        <v>122</v>
      </c>
      <c r="DE17" s="624"/>
      <c r="DF17" s="624"/>
      <c r="DG17" s="624"/>
      <c r="DH17" s="624"/>
      <c r="DI17" s="624"/>
      <c r="DJ17" s="624"/>
      <c r="DK17" s="624"/>
      <c r="DL17" s="624"/>
      <c r="DM17" s="624"/>
      <c r="DN17" s="624"/>
      <c r="DO17" s="624"/>
      <c r="DP17" s="625"/>
      <c r="DQ17" s="632">
        <v>1812296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31889</v>
      </c>
      <c r="S18" s="624"/>
      <c r="T18" s="624"/>
      <c r="U18" s="624"/>
      <c r="V18" s="624"/>
      <c r="W18" s="624"/>
      <c r="X18" s="624"/>
      <c r="Y18" s="625"/>
      <c r="Z18" s="626">
        <v>0.2</v>
      </c>
      <c r="AA18" s="626"/>
      <c r="AB18" s="626"/>
      <c r="AC18" s="626"/>
      <c r="AD18" s="627">
        <v>31889</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130017</v>
      </c>
      <c r="S19" s="624"/>
      <c r="T19" s="624"/>
      <c r="U19" s="624"/>
      <c r="V19" s="624"/>
      <c r="W19" s="624"/>
      <c r="X19" s="624"/>
      <c r="Y19" s="625"/>
      <c r="Z19" s="626">
        <v>0.7</v>
      </c>
      <c r="AA19" s="626"/>
      <c r="AB19" s="626"/>
      <c r="AC19" s="626"/>
      <c r="AD19" s="627">
        <v>130017</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223337</v>
      </c>
      <c r="BH19" s="624"/>
      <c r="BI19" s="624"/>
      <c r="BJ19" s="624"/>
      <c r="BK19" s="624"/>
      <c r="BL19" s="624"/>
      <c r="BM19" s="624"/>
      <c r="BN19" s="625"/>
      <c r="BO19" s="626">
        <v>5.4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16360</v>
      </c>
      <c r="S20" s="624"/>
      <c r="T20" s="624"/>
      <c r="U20" s="624"/>
      <c r="V20" s="624"/>
      <c r="W20" s="624"/>
      <c r="X20" s="624"/>
      <c r="Y20" s="625"/>
      <c r="Z20" s="626">
        <v>0.1</v>
      </c>
      <c r="AA20" s="626"/>
      <c r="AB20" s="626"/>
      <c r="AC20" s="626"/>
      <c r="AD20" s="627">
        <v>16360</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223337</v>
      </c>
      <c r="BH20" s="624"/>
      <c r="BI20" s="624"/>
      <c r="BJ20" s="624"/>
      <c r="BK20" s="624"/>
      <c r="BL20" s="624"/>
      <c r="BM20" s="624"/>
      <c r="BN20" s="625"/>
      <c r="BO20" s="626">
        <v>5.4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17047339</v>
      </c>
      <c r="CS20" s="624"/>
      <c r="CT20" s="624"/>
      <c r="CU20" s="624"/>
      <c r="CV20" s="624"/>
      <c r="CW20" s="624"/>
      <c r="CX20" s="624"/>
      <c r="CY20" s="625"/>
      <c r="CZ20" s="626">
        <v>100</v>
      </c>
      <c r="DA20" s="626"/>
      <c r="DB20" s="626"/>
      <c r="DC20" s="626"/>
      <c r="DD20" s="632">
        <v>1491621</v>
      </c>
      <c r="DE20" s="624"/>
      <c r="DF20" s="624"/>
      <c r="DG20" s="624"/>
      <c r="DH20" s="624"/>
      <c r="DI20" s="624"/>
      <c r="DJ20" s="624"/>
      <c r="DK20" s="624"/>
      <c r="DL20" s="624"/>
      <c r="DM20" s="624"/>
      <c r="DN20" s="624"/>
      <c r="DO20" s="624"/>
      <c r="DP20" s="625"/>
      <c r="DQ20" s="632">
        <v>12098270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5094226</v>
      </c>
      <c r="S21" s="624"/>
      <c r="T21" s="624"/>
      <c r="U21" s="624"/>
      <c r="V21" s="624"/>
      <c r="W21" s="624"/>
      <c r="X21" s="624"/>
      <c r="Y21" s="625"/>
      <c r="Z21" s="626">
        <v>28.6</v>
      </c>
      <c r="AA21" s="626"/>
      <c r="AB21" s="626"/>
      <c r="AC21" s="626"/>
      <c r="AD21" s="627">
        <v>4453184</v>
      </c>
      <c r="AE21" s="627"/>
      <c r="AF21" s="627"/>
      <c r="AG21" s="627"/>
      <c r="AH21" s="627"/>
      <c r="AI21" s="627"/>
      <c r="AJ21" s="627"/>
      <c r="AK21" s="627"/>
      <c r="AL21" s="628">
        <v>45.3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3305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4453184</v>
      </c>
      <c r="S22" s="624"/>
      <c r="T22" s="624"/>
      <c r="U22" s="624"/>
      <c r="V22" s="624"/>
      <c r="W22" s="624"/>
      <c r="X22" s="624"/>
      <c r="Y22" s="625"/>
      <c r="Z22" s="626">
        <v>25</v>
      </c>
      <c r="AA22" s="626"/>
      <c r="AB22" s="626"/>
      <c r="AC22" s="626"/>
      <c r="AD22" s="627">
        <v>4453184</v>
      </c>
      <c r="AE22" s="627"/>
      <c r="AF22" s="627"/>
      <c r="AG22" s="627"/>
      <c r="AH22" s="627"/>
      <c r="AI22" s="627"/>
      <c r="AJ22" s="627"/>
      <c r="AK22" s="627"/>
      <c r="AL22" s="628">
        <v>45.3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641019</v>
      </c>
      <c r="S23" s="624"/>
      <c r="T23" s="624"/>
      <c r="U23" s="624"/>
      <c r="V23" s="624"/>
      <c r="W23" s="624"/>
      <c r="X23" s="624"/>
      <c r="Y23" s="625"/>
      <c r="Z23" s="626">
        <v>3.6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220032</v>
      </c>
      <c r="BH23" s="624"/>
      <c r="BI23" s="624"/>
      <c r="BJ23" s="624"/>
      <c r="BK23" s="624"/>
      <c r="BL23" s="624"/>
      <c r="BM23" s="624"/>
      <c r="BN23" s="625"/>
      <c r="BO23" s="626">
        <v>5.3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8018293</v>
      </c>
      <c r="CS24" s="613"/>
      <c r="CT24" s="613"/>
      <c r="CU24" s="613"/>
      <c r="CV24" s="613"/>
      <c r="CW24" s="613"/>
      <c r="CX24" s="613"/>
      <c r="CY24" s="614"/>
      <c r="CZ24" s="617">
        <v>47</v>
      </c>
      <c r="DA24" s="618"/>
      <c r="DB24" s="618"/>
      <c r="DC24" s="634"/>
      <c r="DD24" s="658">
        <v>5896583</v>
      </c>
      <c r="DE24" s="613"/>
      <c r="DF24" s="613"/>
      <c r="DG24" s="613"/>
      <c r="DH24" s="613"/>
      <c r="DI24" s="613"/>
      <c r="DJ24" s="613"/>
      <c r="DK24" s="614"/>
      <c r="DL24" s="658">
        <v>5110372</v>
      </c>
      <c r="DM24" s="613"/>
      <c r="DN24" s="613"/>
      <c r="DO24" s="613"/>
      <c r="DP24" s="613"/>
      <c r="DQ24" s="613"/>
      <c r="DR24" s="613"/>
      <c r="DS24" s="613"/>
      <c r="DT24" s="613"/>
      <c r="DU24" s="613"/>
      <c r="DV24" s="614"/>
      <c r="DW24" s="617">
        <v>51.9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10569888</v>
      </c>
      <c r="S25" s="624"/>
      <c r="T25" s="624"/>
      <c r="U25" s="624"/>
      <c r="V25" s="624"/>
      <c r="W25" s="624"/>
      <c r="X25" s="624"/>
      <c r="Y25" s="625"/>
      <c r="Z25" s="626">
        <v>59.4</v>
      </c>
      <c r="AA25" s="626"/>
      <c r="AB25" s="626"/>
      <c r="AC25" s="626"/>
      <c r="AD25" s="627">
        <v>9708814</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3415013</v>
      </c>
      <c r="CS25" s="655"/>
      <c r="CT25" s="655"/>
      <c r="CU25" s="655"/>
      <c r="CV25" s="655"/>
      <c r="CW25" s="655"/>
      <c r="CX25" s="655"/>
      <c r="CY25" s="656"/>
      <c r="CZ25" s="628">
        <v>20</v>
      </c>
      <c r="DA25" s="653"/>
      <c r="DB25" s="653"/>
      <c r="DC25" s="657"/>
      <c r="DD25" s="632">
        <v>3137670</v>
      </c>
      <c r="DE25" s="655"/>
      <c r="DF25" s="655"/>
      <c r="DG25" s="655"/>
      <c r="DH25" s="655"/>
      <c r="DI25" s="655"/>
      <c r="DJ25" s="655"/>
      <c r="DK25" s="656"/>
      <c r="DL25" s="632">
        <v>2679278</v>
      </c>
      <c r="DM25" s="655"/>
      <c r="DN25" s="655"/>
      <c r="DO25" s="655"/>
      <c r="DP25" s="655"/>
      <c r="DQ25" s="655"/>
      <c r="DR25" s="655"/>
      <c r="DS25" s="655"/>
      <c r="DT25" s="655"/>
      <c r="DU25" s="655"/>
      <c r="DV25" s="656"/>
      <c r="DW25" s="628">
        <v>27.2</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2683</v>
      </c>
      <c r="S26" s="624"/>
      <c r="T26" s="624"/>
      <c r="U26" s="624"/>
      <c r="V26" s="624"/>
      <c r="W26" s="624"/>
      <c r="X26" s="624"/>
      <c r="Y26" s="625"/>
      <c r="Z26" s="626">
        <v>0</v>
      </c>
      <c r="AA26" s="626"/>
      <c r="AB26" s="626"/>
      <c r="AC26" s="626"/>
      <c r="AD26" s="627">
        <v>2683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1512558</v>
      </c>
      <c r="CS26" s="624"/>
      <c r="CT26" s="624"/>
      <c r="CU26" s="624"/>
      <c r="CV26" s="624"/>
      <c r="CW26" s="624"/>
      <c r="CX26" s="624"/>
      <c r="CY26" s="625"/>
      <c r="CZ26" s="628">
        <v>8.9</v>
      </c>
      <c r="DA26" s="653"/>
      <c r="DB26" s="653"/>
      <c r="DC26" s="657"/>
      <c r="DD26" s="632">
        <v>1387634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33754</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4159100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2752105</v>
      </c>
      <c r="CS27" s="655"/>
      <c r="CT27" s="655"/>
      <c r="CU27" s="655"/>
      <c r="CV27" s="655"/>
      <c r="CW27" s="655"/>
      <c r="CX27" s="655"/>
      <c r="CY27" s="656"/>
      <c r="CZ27" s="628">
        <v>16.100000000000001</v>
      </c>
      <c r="DA27" s="653"/>
      <c r="DB27" s="653"/>
      <c r="DC27" s="657"/>
      <c r="DD27" s="632">
        <v>946617</v>
      </c>
      <c r="DE27" s="655"/>
      <c r="DF27" s="655"/>
      <c r="DG27" s="655"/>
      <c r="DH27" s="655"/>
      <c r="DI27" s="655"/>
      <c r="DJ27" s="655"/>
      <c r="DK27" s="656"/>
      <c r="DL27" s="632">
        <v>635955</v>
      </c>
      <c r="DM27" s="655"/>
      <c r="DN27" s="655"/>
      <c r="DO27" s="655"/>
      <c r="DP27" s="655"/>
      <c r="DQ27" s="655"/>
      <c r="DR27" s="655"/>
      <c r="DS27" s="655"/>
      <c r="DT27" s="655"/>
      <c r="DU27" s="655"/>
      <c r="DV27" s="656"/>
      <c r="DW27" s="628">
        <v>6.5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137234</v>
      </c>
      <c r="S28" s="624"/>
      <c r="T28" s="624"/>
      <c r="U28" s="624"/>
      <c r="V28" s="624"/>
      <c r="W28" s="624"/>
      <c r="X28" s="624"/>
      <c r="Y28" s="625"/>
      <c r="Z28" s="626">
        <v>0.8</v>
      </c>
      <c r="AA28" s="626"/>
      <c r="AB28" s="626"/>
      <c r="AC28" s="626"/>
      <c r="AD28" s="627">
        <v>20793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1851175</v>
      </c>
      <c r="CS28" s="624"/>
      <c r="CT28" s="624"/>
      <c r="CU28" s="624"/>
      <c r="CV28" s="624"/>
      <c r="CW28" s="624"/>
      <c r="CX28" s="624"/>
      <c r="CY28" s="625"/>
      <c r="CZ28" s="628">
        <v>10.9</v>
      </c>
      <c r="DA28" s="653"/>
      <c r="DB28" s="653"/>
      <c r="DC28" s="657"/>
      <c r="DD28" s="632">
        <v>1812296</v>
      </c>
      <c r="DE28" s="624"/>
      <c r="DF28" s="624"/>
      <c r="DG28" s="624"/>
      <c r="DH28" s="624"/>
      <c r="DI28" s="624"/>
      <c r="DJ28" s="624"/>
      <c r="DK28" s="625"/>
      <c r="DL28" s="632">
        <v>1795139</v>
      </c>
      <c r="DM28" s="624"/>
      <c r="DN28" s="624"/>
      <c r="DO28" s="624"/>
      <c r="DP28" s="624"/>
      <c r="DQ28" s="624"/>
      <c r="DR28" s="624"/>
      <c r="DS28" s="624"/>
      <c r="DT28" s="624"/>
      <c r="DU28" s="624"/>
      <c r="DV28" s="625"/>
      <c r="DW28" s="628">
        <v>18.2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71311</v>
      </c>
      <c r="S29" s="624"/>
      <c r="T29" s="624"/>
      <c r="U29" s="624"/>
      <c r="V29" s="624"/>
      <c r="W29" s="624"/>
      <c r="X29" s="624"/>
      <c r="Y29" s="625"/>
      <c r="Z29" s="626">
        <v>0.4</v>
      </c>
      <c r="AA29" s="626"/>
      <c r="AB29" s="626"/>
      <c r="AC29" s="626"/>
      <c r="AD29" s="627">
        <v>22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1850775</v>
      </c>
      <c r="CS29" s="655"/>
      <c r="CT29" s="655"/>
      <c r="CU29" s="655"/>
      <c r="CV29" s="655"/>
      <c r="CW29" s="655"/>
      <c r="CX29" s="655"/>
      <c r="CY29" s="656"/>
      <c r="CZ29" s="628">
        <v>10.9</v>
      </c>
      <c r="DA29" s="653"/>
      <c r="DB29" s="653"/>
      <c r="DC29" s="657"/>
      <c r="DD29" s="632">
        <v>1811896</v>
      </c>
      <c r="DE29" s="655"/>
      <c r="DF29" s="655"/>
      <c r="DG29" s="655"/>
      <c r="DH29" s="655"/>
      <c r="DI29" s="655"/>
      <c r="DJ29" s="655"/>
      <c r="DK29" s="656"/>
      <c r="DL29" s="632">
        <v>1794739</v>
      </c>
      <c r="DM29" s="655"/>
      <c r="DN29" s="655"/>
      <c r="DO29" s="655"/>
      <c r="DP29" s="655"/>
      <c r="DQ29" s="655"/>
      <c r="DR29" s="655"/>
      <c r="DS29" s="655"/>
      <c r="DT29" s="655"/>
      <c r="DU29" s="655"/>
      <c r="DV29" s="656"/>
      <c r="DW29" s="628">
        <v>18.2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2219998</v>
      </c>
      <c r="S30" s="624"/>
      <c r="T30" s="624"/>
      <c r="U30" s="624"/>
      <c r="V30" s="624"/>
      <c r="W30" s="624"/>
      <c r="X30" s="624"/>
      <c r="Y30" s="625"/>
      <c r="Z30" s="626">
        <v>12.5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1795841</v>
      </c>
      <c r="CS30" s="624"/>
      <c r="CT30" s="624"/>
      <c r="CU30" s="624"/>
      <c r="CV30" s="624"/>
      <c r="CW30" s="624"/>
      <c r="CX30" s="624"/>
      <c r="CY30" s="625"/>
      <c r="CZ30" s="628">
        <v>10.5</v>
      </c>
      <c r="DA30" s="653"/>
      <c r="DB30" s="653"/>
      <c r="DC30" s="657"/>
      <c r="DD30" s="632">
        <v>1756962</v>
      </c>
      <c r="DE30" s="624"/>
      <c r="DF30" s="624"/>
      <c r="DG30" s="624"/>
      <c r="DH30" s="624"/>
      <c r="DI30" s="624"/>
      <c r="DJ30" s="624"/>
      <c r="DK30" s="625"/>
      <c r="DL30" s="632">
        <v>1739805</v>
      </c>
      <c r="DM30" s="624"/>
      <c r="DN30" s="624"/>
      <c r="DO30" s="624"/>
      <c r="DP30" s="624"/>
      <c r="DQ30" s="624"/>
      <c r="DR30" s="624"/>
      <c r="DS30" s="624"/>
      <c r="DT30" s="624"/>
      <c r="DU30" s="624"/>
      <c r="DV30" s="625"/>
      <c r="DW30" s="628">
        <v>17.7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v>
      </c>
      <c r="BN31" s="667"/>
      <c r="BO31" s="667"/>
      <c r="BP31" s="667"/>
      <c r="BQ31" s="668"/>
      <c r="BR31" s="679">
        <v>99.4</v>
      </c>
      <c r="BS31" s="667"/>
      <c r="BT31" s="667"/>
      <c r="BU31" s="667"/>
      <c r="BV31" s="667"/>
      <c r="BW31" s="667"/>
      <c r="BX31" s="618">
        <v>97.7</v>
      </c>
      <c r="BY31" s="667"/>
      <c r="BZ31" s="667"/>
      <c r="CA31" s="667"/>
      <c r="CB31" s="668"/>
      <c r="CD31" s="661"/>
      <c r="CE31" s="662"/>
      <c r="CF31" s="620" t="s">
        <v>300</v>
      </c>
      <c r="CG31" s="621"/>
      <c r="CH31" s="621"/>
      <c r="CI31" s="621"/>
      <c r="CJ31" s="621"/>
      <c r="CK31" s="621"/>
      <c r="CL31" s="621"/>
      <c r="CM31" s="621"/>
      <c r="CN31" s="621"/>
      <c r="CO31" s="621"/>
      <c r="CP31" s="621"/>
      <c r="CQ31" s="622"/>
      <c r="CR31" s="623">
        <v>54934</v>
      </c>
      <c r="CS31" s="655"/>
      <c r="CT31" s="655"/>
      <c r="CU31" s="655"/>
      <c r="CV31" s="655"/>
      <c r="CW31" s="655"/>
      <c r="CX31" s="655"/>
      <c r="CY31" s="656"/>
      <c r="CZ31" s="628">
        <v>0.3</v>
      </c>
      <c r="DA31" s="653"/>
      <c r="DB31" s="653"/>
      <c r="DC31" s="657"/>
      <c r="DD31" s="632">
        <v>54934</v>
      </c>
      <c r="DE31" s="655"/>
      <c r="DF31" s="655"/>
      <c r="DG31" s="655"/>
      <c r="DH31" s="655"/>
      <c r="DI31" s="655"/>
      <c r="DJ31" s="655"/>
      <c r="DK31" s="656"/>
      <c r="DL31" s="632">
        <v>54934</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1092397</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98.5</v>
      </c>
      <c r="BN32" s="655"/>
      <c r="BO32" s="655"/>
      <c r="BP32" s="655"/>
      <c r="BQ32" s="678"/>
      <c r="BR32" s="680">
        <v>99.4</v>
      </c>
      <c r="BS32" s="655"/>
      <c r="BT32" s="655"/>
      <c r="BU32" s="655"/>
      <c r="BV32" s="655"/>
      <c r="BW32" s="655"/>
      <c r="BX32" s="629">
        <v>98.4</v>
      </c>
      <c r="BY32" s="655"/>
      <c r="BZ32" s="655"/>
      <c r="CA32" s="655"/>
      <c r="CB32" s="678"/>
      <c r="CD32" s="663"/>
      <c r="CE32" s="664"/>
      <c r="CF32" s="620" t="s">
        <v>304</v>
      </c>
      <c r="CG32" s="621"/>
      <c r="CH32" s="621"/>
      <c r="CI32" s="621"/>
      <c r="CJ32" s="621"/>
      <c r="CK32" s="621"/>
      <c r="CL32" s="621"/>
      <c r="CM32" s="621"/>
      <c r="CN32" s="621"/>
      <c r="CO32" s="621"/>
      <c r="CP32" s="621"/>
      <c r="CQ32" s="622"/>
      <c r="CR32" s="623">
        <v>400</v>
      </c>
      <c r="CS32" s="624"/>
      <c r="CT32" s="624"/>
      <c r="CU32" s="624"/>
      <c r="CV32" s="624"/>
      <c r="CW32" s="624"/>
      <c r="CX32" s="624"/>
      <c r="CY32" s="625"/>
      <c r="CZ32" s="628">
        <v>0</v>
      </c>
      <c r="DA32" s="653"/>
      <c r="DB32" s="653"/>
      <c r="DC32" s="657"/>
      <c r="DD32" s="632">
        <v>400</v>
      </c>
      <c r="DE32" s="624"/>
      <c r="DF32" s="624"/>
      <c r="DG32" s="624"/>
      <c r="DH32" s="624"/>
      <c r="DI32" s="624"/>
      <c r="DJ32" s="624"/>
      <c r="DK32" s="625"/>
      <c r="DL32" s="632">
        <v>400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149186</v>
      </c>
      <c r="S33" s="624"/>
      <c r="T33" s="624"/>
      <c r="U33" s="624"/>
      <c r="V33" s="624"/>
      <c r="W33" s="624"/>
      <c r="X33" s="624"/>
      <c r="Y33" s="625"/>
      <c r="Z33" s="626">
        <v>0.8</v>
      </c>
      <c r="AA33" s="626"/>
      <c r="AB33" s="626"/>
      <c r="AC33" s="626"/>
      <c r="AD33" s="627">
        <v>84937</v>
      </c>
      <c r="AE33" s="627"/>
      <c r="AF33" s="627"/>
      <c r="AG33" s="627"/>
      <c r="AH33" s="627"/>
      <c r="AI33" s="627"/>
      <c r="AJ33" s="627"/>
      <c r="AK33" s="627"/>
      <c r="AL33" s="628">
        <v>0.9</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97.5</v>
      </c>
      <c r="BN33" s="682"/>
      <c r="BO33" s="682"/>
      <c r="BP33" s="682"/>
      <c r="BQ33" s="684"/>
      <c r="BR33" s="681">
        <v>99.4</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7519370</v>
      </c>
      <c r="CS33" s="655"/>
      <c r="CT33" s="655"/>
      <c r="CU33" s="655"/>
      <c r="CV33" s="655"/>
      <c r="CW33" s="655"/>
      <c r="CX33" s="655"/>
      <c r="CY33" s="656"/>
      <c r="CZ33" s="628">
        <v>44.1</v>
      </c>
      <c r="DA33" s="653"/>
      <c r="DB33" s="653"/>
      <c r="DC33" s="657"/>
      <c r="DD33" s="632">
        <v>5982523</v>
      </c>
      <c r="DE33" s="655"/>
      <c r="DF33" s="655"/>
      <c r="DG33" s="655"/>
      <c r="DH33" s="655"/>
      <c r="DI33" s="655"/>
      <c r="DJ33" s="655"/>
      <c r="DK33" s="656"/>
      <c r="DL33" s="632">
        <v>3875399</v>
      </c>
      <c r="DM33" s="655"/>
      <c r="DN33" s="655"/>
      <c r="DO33" s="655"/>
      <c r="DP33" s="655"/>
      <c r="DQ33" s="655"/>
      <c r="DR33" s="655"/>
      <c r="DS33" s="655"/>
      <c r="DT33" s="655"/>
      <c r="DU33" s="655"/>
      <c r="DV33" s="656"/>
      <c r="DW33" s="628">
        <v>39.299999999999997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576785</v>
      </c>
      <c r="S34" s="624"/>
      <c r="T34" s="624"/>
      <c r="U34" s="624"/>
      <c r="V34" s="624"/>
      <c r="W34" s="624"/>
      <c r="X34" s="624"/>
      <c r="Y34" s="625"/>
      <c r="Z34" s="626">
        <v>3.2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2304071</v>
      </c>
      <c r="CS34" s="624"/>
      <c r="CT34" s="624"/>
      <c r="CU34" s="624"/>
      <c r="CV34" s="624"/>
      <c r="CW34" s="624"/>
      <c r="CX34" s="624"/>
      <c r="CY34" s="625"/>
      <c r="CZ34" s="628">
        <v>13.5</v>
      </c>
      <c r="DA34" s="653"/>
      <c r="DB34" s="653"/>
      <c r="DC34" s="657"/>
      <c r="DD34" s="632">
        <v>1746221</v>
      </c>
      <c r="DE34" s="624"/>
      <c r="DF34" s="624"/>
      <c r="DG34" s="624"/>
      <c r="DH34" s="624"/>
      <c r="DI34" s="624"/>
      <c r="DJ34" s="624"/>
      <c r="DK34" s="625"/>
      <c r="DL34" s="632">
        <v>1132234</v>
      </c>
      <c r="DM34" s="624"/>
      <c r="DN34" s="624"/>
      <c r="DO34" s="624"/>
      <c r="DP34" s="624"/>
      <c r="DQ34" s="624"/>
      <c r="DR34" s="624"/>
      <c r="DS34" s="624"/>
      <c r="DT34" s="624"/>
      <c r="DU34" s="624"/>
      <c r="DV34" s="625"/>
      <c r="DW34" s="628">
        <v>11.5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1370042</v>
      </c>
      <c r="S35" s="624"/>
      <c r="T35" s="624"/>
      <c r="U35" s="624"/>
      <c r="V35" s="624"/>
      <c r="W35" s="624"/>
      <c r="X35" s="624"/>
      <c r="Y35" s="625"/>
      <c r="Z35" s="626">
        <v>7.7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145099</v>
      </c>
      <c r="CS35" s="655"/>
      <c r="CT35" s="655"/>
      <c r="CU35" s="655"/>
      <c r="CV35" s="655"/>
      <c r="CW35" s="655"/>
      <c r="CX35" s="655"/>
      <c r="CY35" s="656"/>
      <c r="CZ35" s="628">
        <v>0.9</v>
      </c>
      <c r="DA35" s="653"/>
      <c r="DB35" s="653"/>
      <c r="DC35" s="657"/>
      <c r="DD35" s="632">
        <v>111333</v>
      </c>
      <c r="DE35" s="655"/>
      <c r="DF35" s="655"/>
      <c r="DG35" s="655"/>
      <c r="DH35" s="655"/>
      <c r="DI35" s="655"/>
      <c r="DJ35" s="655"/>
      <c r="DK35" s="656"/>
      <c r="DL35" s="632">
        <v>28486</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388158</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2536539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38734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2808396</v>
      </c>
      <c r="CS36" s="624"/>
      <c r="CT36" s="624"/>
      <c r="CU36" s="624"/>
      <c r="CV36" s="624"/>
      <c r="CW36" s="624"/>
      <c r="CX36" s="624"/>
      <c r="CY36" s="625"/>
      <c r="CZ36" s="628">
        <v>16.5</v>
      </c>
      <c r="DA36" s="653"/>
      <c r="DB36" s="653"/>
      <c r="DC36" s="657"/>
      <c r="DD36" s="632">
        <v>2443734</v>
      </c>
      <c r="DE36" s="624"/>
      <c r="DF36" s="624"/>
      <c r="DG36" s="624"/>
      <c r="DH36" s="624"/>
      <c r="DI36" s="624"/>
      <c r="DJ36" s="624"/>
      <c r="DK36" s="625"/>
      <c r="DL36" s="632">
        <v>1828490</v>
      </c>
      <c r="DM36" s="624"/>
      <c r="DN36" s="624"/>
      <c r="DO36" s="624"/>
      <c r="DP36" s="624"/>
      <c r="DQ36" s="624"/>
      <c r="DR36" s="624"/>
      <c r="DS36" s="624"/>
      <c r="DT36" s="624"/>
      <c r="DU36" s="624"/>
      <c r="DV36" s="625"/>
      <c r="DW36" s="628">
        <v>18.600000000000001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537956</v>
      </c>
      <c r="S37" s="624"/>
      <c r="T37" s="624"/>
      <c r="U37" s="624"/>
      <c r="V37" s="624"/>
      <c r="W37" s="624"/>
      <c r="X37" s="624"/>
      <c r="Y37" s="625"/>
      <c r="Z37" s="626">
        <v>3</v>
      </c>
      <c r="AA37" s="626"/>
      <c r="AB37" s="626"/>
      <c r="AC37" s="626"/>
      <c r="AD37" s="627">
        <v>6258</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958484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22946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901395</v>
      </c>
      <c r="CS37" s="655"/>
      <c r="CT37" s="655"/>
      <c r="CU37" s="655"/>
      <c r="CV37" s="655"/>
      <c r="CW37" s="655"/>
      <c r="CX37" s="655"/>
      <c r="CY37" s="656"/>
      <c r="CZ37" s="628">
        <v>5.3</v>
      </c>
      <c r="DA37" s="653"/>
      <c r="DB37" s="653"/>
      <c r="DC37" s="657"/>
      <c r="DD37" s="632">
        <v>893348</v>
      </c>
      <c r="DE37" s="655"/>
      <c r="DF37" s="655"/>
      <c r="DG37" s="655"/>
      <c r="DH37" s="655"/>
      <c r="DI37" s="655"/>
      <c r="DJ37" s="655"/>
      <c r="DK37" s="656"/>
      <c r="DL37" s="632">
        <v>750731</v>
      </c>
      <c r="DM37" s="655"/>
      <c r="DN37" s="655"/>
      <c r="DO37" s="655"/>
      <c r="DP37" s="655"/>
      <c r="DQ37" s="655"/>
      <c r="DR37" s="655"/>
      <c r="DS37" s="655"/>
      <c r="DT37" s="655"/>
      <c r="DU37" s="655"/>
      <c r="DV37" s="656"/>
      <c r="DW37" s="628">
        <v>7.6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643743</v>
      </c>
      <c r="S38" s="624"/>
      <c r="T38" s="624"/>
      <c r="U38" s="624"/>
      <c r="V38" s="624"/>
      <c r="W38" s="624"/>
      <c r="X38" s="624"/>
      <c r="Y38" s="625"/>
      <c r="Z38" s="626">
        <v>3.6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424480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3750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1138070</v>
      </c>
      <c r="CS38" s="624"/>
      <c r="CT38" s="624"/>
      <c r="CU38" s="624"/>
      <c r="CV38" s="624"/>
      <c r="CW38" s="624"/>
      <c r="CX38" s="624"/>
      <c r="CY38" s="625"/>
      <c r="CZ38" s="628">
        <v>6.7</v>
      </c>
      <c r="DA38" s="653"/>
      <c r="DB38" s="653"/>
      <c r="DC38" s="657"/>
      <c r="DD38" s="632">
        <v>947557</v>
      </c>
      <c r="DE38" s="624"/>
      <c r="DF38" s="624"/>
      <c r="DG38" s="624"/>
      <c r="DH38" s="624"/>
      <c r="DI38" s="624"/>
      <c r="DJ38" s="624"/>
      <c r="DK38" s="625"/>
      <c r="DL38" s="632">
        <v>886189</v>
      </c>
      <c r="DM38" s="624"/>
      <c r="DN38" s="624"/>
      <c r="DO38" s="624"/>
      <c r="DP38" s="624"/>
      <c r="DQ38" s="624"/>
      <c r="DR38" s="624"/>
      <c r="DS38" s="624"/>
      <c r="DT38" s="624"/>
      <c r="DU38" s="624"/>
      <c r="DV38" s="625"/>
      <c r="DW38" s="628">
        <v>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15505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5681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454223</v>
      </c>
      <c r="CS39" s="655"/>
      <c r="CT39" s="655"/>
      <c r="CU39" s="655"/>
      <c r="CV39" s="655"/>
      <c r="CW39" s="655"/>
      <c r="CX39" s="655"/>
      <c r="CY39" s="656"/>
      <c r="CZ39" s="628">
        <v>2.7</v>
      </c>
      <c r="DA39" s="653"/>
      <c r="DB39" s="653"/>
      <c r="DC39" s="657"/>
      <c r="DD39" s="632">
        <v>357865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31843</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669511</v>
      </c>
      <c r="CS40" s="624"/>
      <c r="CT40" s="624"/>
      <c r="CU40" s="624"/>
      <c r="CV40" s="624"/>
      <c r="CW40" s="624"/>
      <c r="CX40" s="624"/>
      <c r="CY40" s="625"/>
      <c r="CZ40" s="628">
        <v>3.9</v>
      </c>
      <c r="DA40" s="653"/>
      <c r="DB40" s="653"/>
      <c r="DC40" s="657"/>
      <c r="DD40" s="632">
        <v>375813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17793135</v>
      </c>
      <c r="S41" s="696"/>
      <c r="T41" s="696"/>
      <c r="U41" s="696"/>
      <c r="V41" s="696"/>
      <c r="W41" s="696"/>
      <c r="X41" s="696"/>
      <c r="Y41" s="700"/>
      <c r="Z41" s="701">
        <v>100</v>
      </c>
      <c r="AA41" s="701"/>
      <c r="AB41" s="701"/>
      <c r="AC41" s="701"/>
      <c r="AD41" s="702">
        <v>9823507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214257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923813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1509676</v>
      </c>
      <c r="CS42" s="655"/>
      <c r="CT42" s="655"/>
      <c r="CU42" s="655"/>
      <c r="CV42" s="655"/>
      <c r="CW42" s="655"/>
      <c r="CX42" s="655"/>
      <c r="CY42" s="656"/>
      <c r="CZ42" s="628">
        <v>8.9</v>
      </c>
      <c r="DA42" s="653"/>
      <c r="DB42" s="653"/>
      <c r="DC42" s="657"/>
      <c r="DD42" s="632">
        <v>219164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12675</v>
      </c>
      <c r="CS43" s="655"/>
      <c r="CT43" s="655"/>
      <c r="CU43" s="655"/>
      <c r="CV43" s="655"/>
      <c r="CW43" s="655"/>
      <c r="CX43" s="655"/>
      <c r="CY43" s="656"/>
      <c r="CZ43" s="628">
        <v>0.1</v>
      </c>
      <c r="DA43" s="653"/>
      <c r="DB43" s="653"/>
      <c r="DC43" s="657"/>
      <c r="DD43" s="632">
        <v>12675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1491621</v>
      </c>
      <c r="CS44" s="624"/>
      <c r="CT44" s="624"/>
      <c r="CU44" s="624"/>
      <c r="CV44" s="624"/>
      <c r="CW44" s="624"/>
      <c r="CX44" s="624"/>
      <c r="CY44" s="625"/>
      <c r="CZ44" s="628">
        <v>8.6999999999999993</v>
      </c>
      <c r="DA44" s="629"/>
      <c r="DB44" s="629"/>
      <c r="DC44" s="635"/>
      <c r="DD44" s="632">
        <v>209309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781887</v>
      </c>
      <c r="CS45" s="655"/>
      <c r="CT45" s="655"/>
      <c r="CU45" s="655"/>
      <c r="CV45" s="655"/>
      <c r="CW45" s="655"/>
      <c r="CX45" s="655"/>
      <c r="CY45" s="656"/>
      <c r="CZ45" s="628">
        <v>4.5999999999999996</v>
      </c>
      <c r="DA45" s="653"/>
      <c r="DB45" s="653"/>
      <c r="DC45" s="657"/>
      <c r="DD45" s="632">
        <v>37316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686179</v>
      </c>
      <c r="CS46" s="624"/>
      <c r="CT46" s="624"/>
      <c r="CU46" s="624"/>
      <c r="CV46" s="624"/>
      <c r="CW46" s="624"/>
      <c r="CX46" s="624"/>
      <c r="CY46" s="625"/>
      <c r="CZ46" s="628">
        <v>4</v>
      </c>
      <c r="DA46" s="629"/>
      <c r="DB46" s="629"/>
      <c r="DC46" s="635"/>
      <c r="DD46" s="632">
        <v>166438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18055</v>
      </c>
      <c r="CS47" s="655"/>
      <c r="CT47" s="655"/>
      <c r="CU47" s="655"/>
      <c r="CV47" s="655"/>
      <c r="CW47" s="655"/>
      <c r="CX47" s="655"/>
      <c r="CY47" s="656"/>
      <c r="CZ47" s="628">
        <v>0.1</v>
      </c>
      <c r="DA47" s="653"/>
      <c r="DB47" s="653"/>
      <c r="DC47" s="657"/>
      <c r="DD47" s="632">
        <v>9855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17047339</v>
      </c>
      <c r="CS49" s="682"/>
      <c r="CT49" s="682"/>
      <c r="CU49" s="682"/>
      <c r="CV49" s="682"/>
      <c r="CW49" s="682"/>
      <c r="CX49" s="682"/>
      <c r="CY49" s="711"/>
      <c r="CZ49" s="703">
        <v>100</v>
      </c>
      <c r="DA49" s="712"/>
      <c r="DB49" s="712"/>
      <c r="DC49" s="713"/>
      <c r="DD49" s="714">
        <v>12098270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cf4Vv9k2R6YE3JrQ619aEydEK7fQvplx5PHez+zf9EPM7Lo7KeEJncTqwBjbeQQxj3vj5t2qK2whu3KqmBwkg==" saltValue="Ez0aasE3WSD/9BM6iP9T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7" sqref="B7:P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17800</v>
      </c>
      <c r="R7" s="753"/>
      <c r="S7" s="753"/>
      <c r="T7" s="753"/>
      <c r="U7" s="753"/>
      <c r="V7" s="753">
        <v>17054</v>
      </c>
      <c r="W7" s="753"/>
      <c r="X7" s="753"/>
      <c r="Y7" s="753"/>
      <c r="Z7" s="753"/>
      <c r="AA7" s="753">
        <v>746</v>
      </c>
      <c r="AB7" s="753"/>
      <c r="AC7" s="753"/>
      <c r="AD7" s="753"/>
      <c r="AE7" s="754"/>
      <c r="AF7" s="755">
        <v>692</v>
      </c>
      <c r="AG7" s="756"/>
      <c r="AH7" s="756"/>
      <c r="AI7" s="756"/>
      <c r="AJ7" s="757"/>
      <c r="AK7" s="758">
        <v>1370</v>
      </c>
      <c r="AL7" s="759"/>
      <c r="AM7" s="759"/>
      <c r="AN7" s="759"/>
      <c r="AO7" s="759"/>
      <c r="AP7" s="759">
        <v>14895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544</v>
      </c>
      <c r="BT7" s="747"/>
      <c r="BU7" s="747"/>
      <c r="BV7" s="747"/>
      <c r="BW7" s="747"/>
      <c r="BX7" s="747"/>
      <c r="BY7" s="747"/>
      <c r="BZ7" s="747"/>
      <c r="CA7" s="747"/>
      <c r="CB7" s="747"/>
      <c r="CC7" s="747"/>
      <c r="CD7" s="747"/>
      <c r="CE7" s="747"/>
      <c r="CF7" s="747"/>
      <c r="CG7" s="762"/>
      <c r="CH7" s="743">
        <v>-21</v>
      </c>
      <c r="CI7" s="744"/>
      <c r="CJ7" s="744"/>
      <c r="CK7" s="744"/>
      <c r="CL7" s="745"/>
      <c r="CM7" s="743">
        <v>200</v>
      </c>
      <c r="CN7" s="744"/>
      <c r="CO7" s="744"/>
      <c r="CP7" s="744"/>
      <c r="CQ7" s="745"/>
      <c r="CR7" s="743">
        <v>389</v>
      </c>
      <c r="CS7" s="744"/>
      <c r="CT7" s="744"/>
      <c r="CU7" s="744"/>
      <c r="CV7" s="745"/>
      <c r="CW7" s="743" t="s">
        <v>573</v>
      </c>
      <c r="CX7" s="744"/>
      <c r="CY7" s="744"/>
      <c r="CZ7" s="744"/>
      <c r="DA7" s="745"/>
      <c r="DB7" s="743">
        <v>34</v>
      </c>
      <c r="DC7" s="744"/>
      <c r="DD7" s="744"/>
      <c r="DE7" s="744"/>
      <c r="DF7" s="745"/>
      <c r="DG7" s="743" t="s">
        <v>484</v>
      </c>
      <c r="DH7" s="744"/>
      <c r="DI7" s="744"/>
      <c r="DJ7" s="744"/>
      <c r="DK7" s="745"/>
      <c r="DL7" s="743" t="s">
        <v>484</v>
      </c>
      <c r="DM7" s="744"/>
      <c r="DN7" s="744"/>
      <c r="DO7" s="744"/>
      <c r="DP7" s="745"/>
      <c r="DQ7" s="743" t="s">
        <v>484</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549</v>
      </c>
      <c r="BS8" s="773" t="s">
        <v>545</v>
      </c>
      <c r="BT8" s="774"/>
      <c r="BU8" s="774"/>
      <c r="BV8" s="774"/>
      <c r="BW8" s="774"/>
      <c r="BX8" s="774"/>
      <c r="BY8" s="774"/>
      <c r="BZ8" s="774"/>
      <c r="CA8" s="774"/>
      <c r="CB8" s="774"/>
      <c r="CC8" s="774"/>
      <c r="CD8" s="774"/>
      <c r="CE8" s="774"/>
      <c r="CF8" s="774"/>
      <c r="CG8" s="775"/>
      <c r="CH8" s="776">
        <v>1</v>
      </c>
      <c r="CI8" s="777"/>
      <c r="CJ8" s="777"/>
      <c r="CK8" s="777"/>
      <c r="CL8" s="778"/>
      <c r="CM8" s="776">
        <v>34</v>
      </c>
      <c r="CN8" s="777"/>
      <c r="CO8" s="777"/>
      <c r="CP8" s="777"/>
      <c r="CQ8" s="778"/>
      <c r="CR8" s="776">
        <v>8</v>
      </c>
      <c r="CS8" s="777"/>
      <c r="CT8" s="777"/>
      <c r="CU8" s="777"/>
      <c r="CV8" s="778"/>
      <c r="CW8" s="776" t="s">
        <v>573</v>
      </c>
      <c r="CX8" s="777"/>
      <c r="CY8" s="777"/>
      <c r="CZ8" s="777"/>
      <c r="DA8" s="778"/>
      <c r="DB8" s="776" t="s">
        <v>573</v>
      </c>
      <c r="DC8" s="777"/>
      <c r="DD8" s="777"/>
      <c r="DE8" s="777"/>
      <c r="DF8" s="778"/>
      <c r="DG8" s="776" t="s">
        <v>484</v>
      </c>
      <c r="DH8" s="777"/>
      <c r="DI8" s="777"/>
      <c r="DJ8" s="777"/>
      <c r="DK8" s="778"/>
      <c r="DL8" s="776" t="s">
        <v>484</v>
      </c>
      <c r="DM8" s="777"/>
      <c r="DN8" s="777"/>
      <c r="DO8" s="777"/>
      <c r="DP8" s="778"/>
      <c r="DQ8" s="776" t="s">
        <v>484</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546</v>
      </c>
      <c r="BT9" s="774"/>
      <c r="BU9" s="774"/>
      <c r="BV9" s="774"/>
      <c r="BW9" s="774"/>
      <c r="BX9" s="774"/>
      <c r="BY9" s="774"/>
      <c r="BZ9" s="774"/>
      <c r="CA9" s="774"/>
      <c r="CB9" s="774"/>
      <c r="CC9" s="774"/>
      <c r="CD9" s="774"/>
      <c r="CE9" s="774"/>
      <c r="CF9" s="774"/>
      <c r="CG9" s="775"/>
      <c r="CH9" s="776">
        <v>0</v>
      </c>
      <c r="CI9" s="777"/>
      <c r="CJ9" s="777"/>
      <c r="CK9" s="777"/>
      <c r="CL9" s="778"/>
      <c r="CM9" s="776">
        <v>20</v>
      </c>
      <c r="CN9" s="777"/>
      <c r="CO9" s="777"/>
      <c r="CP9" s="777"/>
      <c r="CQ9" s="778"/>
      <c r="CR9" s="776">
        <v>4</v>
      </c>
      <c r="CS9" s="777"/>
      <c r="CT9" s="777"/>
      <c r="CU9" s="777"/>
      <c r="CV9" s="778"/>
      <c r="CW9" s="776">
        <v>5</v>
      </c>
      <c r="CX9" s="777"/>
      <c r="CY9" s="777"/>
      <c r="CZ9" s="777"/>
      <c r="DA9" s="778"/>
      <c r="DB9" s="776" t="s">
        <v>573</v>
      </c>
      <c r="DC9" s="777"/>
      <c r="DD9" s="777"/>
      <c r="DE9" s="777"/>
      <c r="DF9" s="778"/>
      <c r="DG9" s="776" t="s">
        <v>484</v>
      </c>
      <c r="DH9" s="777"/>
      <c r="DI9" s="777"/>
      <c r="DJ9" s="777"/>
      <c r="DK9" s="778"/>
      <c r="DL9" s="776" t="s">
        <v>484</v>
      </c>
      <c r="DM9" s="777"/>
      <c r="DN9" s="777"/>
      <c r="DO9" s="777"/>
      <c r="DP9" s="778"/>
      <c r="DQ9" s="776" t="s">
        <v>484</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547</v>
      </c>
      <c r="BT10" s="774"/>
      <c r="BU10" s="774"/>
      <c r="BV10" s="774"/>
      <c r="BW10" s="774"/>
      <c r="BX10" s="774"/>
      <c r="BY10" s="774"/>
      <c r="BZ10" s="774"/>
      <c r="CA10" s="774"/>
      <c r="CB10" s="774"/>
      <c r="CC10" s="774"/>
      <c r="CD10" s="774"/>
      <c r="CE10" s="774"/>
      <c r="CF10" s="774"/>
      <c r="CG10" s="775"/>
      <c r="CH10" s="776">
        <v>3</v>
      </c>
      <c r="CI10" s="777"/>
      <c r="CJ10" s="777"/>
      <c r="CK10" s="777"/>
      <c r="CL10" s="778"/>
      <c r="CM10" s="776">
        <v>19</v>
      </c>
      <c r="CN10" s="777"/>
      <c r="CO10" s="777"/>
      <c r="CP10" s="777"/>
      <c r="CQ10" s="778"/>
      <c r="CR10" s="776">
        <v>1</v>
      </c>
      <c r="CS10" s="777"/>
      <c r="CT10" s="777"/>
      <c r="CU10" s="777"/>
      <c r="CV10" s="778"/>
      <c r="CW10" s="776">
        <v>9.8000000000000007</v>
      </c>
      <c r="CX10" s="777"/>
      <c r="CY10" s="777"/>
      <c r="CZ10" s="777"/>
      <c r="DA10" s="778"/>
      <c r="DB10" s="776" t="s">
        <v>573</v>
      </c>
      <c r="DC10" s="777"/>
      <c r="DD10" s="777"/>
      <c r="DE10" s="777"/>
      <c r="DF10" s="778"/>
      <c r="DG10" s="776" t="s">
        <v>484</v>
      </c>
      <c r="DH10" s="777"/>
      <c r="DI10" s="777"/>
      <c r="DJ10" s="777"/>
      <c r="DK10" s="778"/>
      <c r="DL10" s="776" t="s">
        <v>484</v>
      </c>
      <c r="DM10" s="777"/>
      <c r="DN10" s="777"/>
      <c r="DO10" s="777"/>
      <c r="DP10" s="778"/>
      <c r="DQ10" s="776" t="s">
        <v>484</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548</v>
      </c>
      <c r="BT11" s="774"/>
      <c r="BU11" s="774"/>
      <c r="BV11" s="774"/>
      <c r="BW11" s="774"/>
      <c r="BX11" s="774"/>
      <c r="BY11" s="774"/>
      <c r="BZ11" s="774"/>
      <c r="CA11" s="774"/>
      <c r="CB11" s="774"/>
      <c r="CC11" s="774"/>
      <c r="CD11" s="774"/>
      <c r="CE11" s="774"/>
      <c r="CF11" s="774"/>
      <c r="CG11" s="775"/>
      <c r="CH11" s="776">
        <v>3</v>
      </c>
      <c r="CI11" s="777"/>
      <c r="CJ11" s="777"/>
      <c r="CK11" s="777"/>
      <c r="CL11" s="778"/>
      <c r="CM11" s="776">
        <v>13</v>
      </c>
      <c r="CN11" s="777"/>
      <c r="CO11" s="777"/>
      <c r="CP11" s="777"/>
      <c r="CQ11" s="778"/>
      <c r="CR11" s="776">
        <v>6</v>
      </c>
      <c r="CS11" s="777"/>
      <c r="CT11" s="777"/>
      <c r="CU11" s="777"/>
      <c r="CV11" s="778"/>
      <c r="CW11" s="776" t="s">
        <v>573</v>
      </c>
      <c r="CX11" s="777"/>
      <c r="CY11" s="777"/>
      <c r="CZ11" s="777"/>
      <c r="DA11" s="778"/>
      <c r="DB11" s="776" t="s">
        <v>573</v>
      </c>
      <c r="DC11" s="777"/>
      <c r="DD11" s="777"/>
      <c r="DE11" s="777"/>
      <c r="DF11" s="778"/>
      <c r="DG11" s="776" t="s">
        <v>484</v>
      </c>
      <c r="DH11" s="777"/>
      <c r="DI11" s="777"/>
      <c r="DJ11" s="777"/>
      <c r="DK11" s="778"/>
      <c r="DL11" s="776" t="s">
        <v>484</v>
      </c>
      <c r="DM11" s="777"/>
      <c r="DN11" s="777"/>
      <c r="DO11" s="777"/>
      <c r="DP11" s="778"/>
      <c r="DQ11" s="776" t="s">
        <v>484</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17789</v>
      </c>
      <c r="R23" s="793"/>
      <c r="S23" s="793"/>
      <c r="T23" s="793"/>
      <c r="U23" s="793"/>
      <c r="V23" s="793">
        <v>17043</v>
      </c>
      <c r="W23" s="793"/>
      <c r="X23" s="793"/>
      <c r="Y23" s="793"/>
      <c r="Z23" s="793"/>
      <c r="AA23" s="793">
        <v>746</v>
      </c>
      <c r="AB23" s="793"/>
      <c r="AC23" s="793"/>
      <c r="AD23" s="793"/>
      <c r="AE23" s="794"/>
      <c r="AF23" s="795">
        <v>692</v>
      </c>
      <c r="AG23" s="793"/>
      <c r="AH23" s="793"/>
      <c r="AI23" s="793"/>
      <c r="AJ23" s="796"/>
      <c r="AK23" s="797"/>
      <c r="AL23" s="798"/>
      <c r="AM23" s="798"/>
      <c r="AN23" s="798"/>
      <c r="AO23" s="798"/>
      <c r="AP23" s="793">
        <v>14895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533</v>
      </c>
      <c r="C28" s="750"/>
      <c r="D28" s="750"/>
      <c r="E28" s="750"/>
      <c r="F28" s="750"/>
      <c r="G28" s="750"/>
      <c r="H28" s="750"/>
      <c r="I28" s="750"/>
      <c r="J28" s="750"/>
      <c r="K28" s="750"/>
      <c r="L28" s="750"/>
      <c r="M28" s="750"/>
      <c r="N28" s="750"/>
      <c r="O28" s="750"/>
      <c r="P28" s="751"/>
      <c r="Q28" s="822">
        <v>2988</v>
      </c>
      <c r="R28" s="823"/>
      <c r="S28" s="823"/>
      <c r="T28" s="823"/>
      <c r="U28" s="823"/>
      <c r="V28" s="823">
        <v>2949</v>
      </c>
      <c r="W28" s="823"/>
      <c r="X28" s="823"/>
      <c r="Y28" s="823"/>
      <c r="Z28" s="823"/>
      <c r="AA28" s="823">
        <v>39</v>
      </c>
      <c r="AB28" s="823"/>
      <c r="AC28" s="823"/>
      <c r="AD28" s="823"/>
      <c r="AE28" s="824"/>
      <c r="AF28" s="825">
        <v>39</v>
      </c>
      <c r="AG28" s="823"/>
      <c r="AH28" s="823"/>
      <c r="AI28" s="823"/>
      <c r="AJ28" s="826"/>
      <c r="AK28" s="827">
        <v>222</v>
      </c>
      <c r="AL28" s="828"/>
      <c r="AM28" s="828"/>
      <c r="AN28" s="828"/>
      <c r="AO28" s="828"/>
      <c r="AP28" s="828" t="s">
        <v>484</v>
      </c>
      <c r="AQ28" s="828"/>
      <c r="AR28" s="828"/>
      <c r="AS28" s="828"/>
      <c r="AT28" s="828"/>
      <c r="AU28" s="828" t="s">
        <v>484</v>
      </c>
      <c r="AV28" s="828"/>
      <c r="AW28" s="828"/>
      <c r="AX28" s="828"/>
      <c r="AY28" s="828"/>
      <c r="AZ28" s="829" t="s">
        <v>484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532</v>
      </c>
      <c r="C29" s="781"/>
      <c r="D29" s="781"/>
      <c r="E29" s="781"/>
      <c r="F29" s="781"/>
      <c r="G29" s="781"/>
      <c r="H29" s="781"/>
      <c r="I29" s="781"/>
      <c r="J29" s="781"/>
      <c r="K29" s="781"/>
      <c r="L29" s="781"/>
      <c r="M29" s="781"/>
      <c r="N29" s="781"/>
      <c r="O29" s="781"/>
      <c r="P29" s="782"/>
      <c r="Q29" s="783">
        <v>3151</v>
      </c>
      <c r="R29" s="784"/>
      <c r="S29" s="784"/>
      <c r="T29" s="784"/>
      <c r="U29" s="784"/>
      <c r="V29" s="784">
        <v>3097</v>
      </c>
      <c r="W29" s="784"/>
      <c r="X29" s="784"/>
      <c r="Y29" s="784"/>
      <c r="Z29" s="784"/>
      <c r="AA29" s="784">
        <v>54</v>
      </c>
      <c r="AB29" s="784"/>
      <c r="AC29" s="784"/>
      <c r="AD29" s="784"/>
      <c r="AE29" s="785"/>
      <c r="AF29" s="786">
        <v>54</v>
      </c>
      <c r="AG29" s="787"/>
      <c r="AH29" s="787"/>
      <c r="AI29" s="787"/>
      <c r="AJ29" s="788"/>
      <c r="AK29" s="834">
        <v>509</v>
      </c>
      <c r="AL29" s="830"/>
      <c r="AM29" s="830"/>
      <c r="AN29" s="830"/>
      <c r="AO29" s="830"/>
      <c r="AP29" s="830" t="s">
        <v>484</v>
      </c>
      <c r="AQ29" s="830"/>
      <c r="AR29" s="830"/>
      <c r="AS29" s="830"/>
      <c r="AT29" s="830"/>
      <c r="AU29" s="830" t="s">
        <v>484</v>
      </c>
      <c r="AV29" s="830"/>
      <c r="AW29" s="830"/>
      <c r="AX29" s="830"/>
      <c r="AY29" s="830"/>
      <c r="AZ29" s="831" t="s">
        <v>484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534</v>
      </c>
      <c r="C30" s="781"/>
      <c r="D30" s="781"/>
      <c r="E30" s="781"/>
      <c r="F30" s="781"/>
      <c r="G30" s="781"/>
      <c r="H30" s="781"/>
      <c r="I30" s="781"/>
      <c r="J30" s="781"/>
      <c r="K30" s="781"/>
      <c r="L30" s="781"/>
      <c r="M30" s="781"/>
      <c r="N30" s="781"/>
      <c r="O30" s="781"/>
      <c r="P30" s="782"/>
      <c r="Q30" s="783">
        <v>481</v>
      </c>
      <c r="R30" s="784"/>
      <c r="S30" s="784"/>
      <c r="T30" s="784"/>
      <c r="U30" s="784"/>
      <c r="V30" s="784">
        <v>461</v>
      </c>
      <c r="W30" s="784"/>
      <c r="X30" s="784"/>
      <c r="Y30" s="784"/>
      <c r="Z30" s="784"/>
      <c r="AA30" s="784">
        <v>20</v>
      </c>
      <c r="AB30" s="784"/>
      <c r="AC30" s="784"/>
      <c r="AD30" s="784"/>
      <c r="AE30" s="785"/>
      <c r="AF30" s="786">
        <v>20</v>
      </c>
      <c r="AG30" s="787"/>
      <c r="AH30" s="787"/>
      <c r="AI30" s="787"/>
      <c r="AJ30" s="788"/>
      <c r="AK30" s="834">
        <v>94</v>
      </c>
      <c r="AL30" s="830"/>
      <c r="AM30" s="830"/>
      <c r="AN30" s="830"/>
      <c r="AO30" s="830"/>
      <c r="AP30" s="830" t="s">
        <v>484</v>
      </c>
      <c r="AQ30" s="830"/>
      <c r="AR30" s="830"/>
      <c r="AS30" s="830"/>
      <c r="AT30" s="830"/>
      <c r="AU30" s="830" t="s">
        <v>484</v>
      </c>
      <c r="AV30" s="830"/>
      <c r="AW30" s="830"/>
      <c r="AX30" s="830"/>
      <c r="AY30" s="830"/>
      <c r="AZ30" s="831" t="s">
        <v>484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530</v>
      </c>
      <c r="C31" s="781"/>
      <c r="D31" s="781"/>
      <c r="E31" s="781"/>
      <c r="F31" s="781"/>
      <c r="G31" s="781"/>
      <c r="H31" s="781"/>
      <c r="I31" s="781"/>
      <c r="J31" s="781"/>
      <c r="K31" s="781"/>
      <c r="L31" s="781"/>
      <c r="M31" s="781"/>
      <c r="N31" s="781"/>
      <c r="O31" s="781"/>
      <c r="P31" s="782"/>
      <c r="Q31" s="783">
        <v>651</v>
      </c>
      <c r="R31" s="784"/>
      <c r="S31" s="784"/>
      <c r="T31" s="784"/>
      <c r="U31" s="784"/>
      <c r="V31" s="784">
        <v>522</v>
      </c>
      <c r="W31" s="784"/>
      <c r="X31" s="784"/>
      <c r="Y31" s="784"/>
      <c r="Z31" s="784"/>
      <c r="AA31" s="784">
        <v>129</v>
      </c>
      <c r="AB31" s="784"/>
      <c r="AC31" s="784"/>
      <c r="AD31" s="784"/>
      <c r="AE31" s="785"/>
      <c r="AF31" s="786">
        <v>872</v>
      </c>
      <c r="AG31" s="787"/>
      <c r="AH31" s="787"/>
      <c r="AI31" s="787"/>
      <c r="AJ31" s="788"/>
      <c r="AK31" s="834">
        <v>9</v>
      </c>
      <c r="AL31" s="830"/>
      <c r="AM31" s="830"/>
      <c r="AN31" s="830"/>
      <c r="AO31" s="830"/>
      <c r="AP31" s="830">
        <v>1081</v>
      </c>
      <c r="AQ31" s="830"/>
      <c r="AR31" s="830"/>
      <c r="AS31" s="830"/>
      <c r="AT31" s="830"/>
      <c r="AU31" s="830">
        <v>30</v>
      </c>
      <c r="AV31" s="830"/>
      <c r="AW31" s="830"/>
      <c r="AX31" s="830"/>
      <c r="AY31" s="830"/>
      <c r="AZ31" s="831" t="s">
        <v>484</v>
      </c>
      <c r="BA31" s="831"/>
      <c r="BB31" s="831"/>
      <c r="BC31" s="831"/>
      <c r="BD31" s="831"/>
      <c r="BE31" s="832" t="s">
        <v>558</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555</v>
      </c>
      <c r="C32" s="781"/>
      <c r="D32" s="781"/>
      <c r="E32" s="781"/>
      <c r="F32" s="781"/>
      <c r="G32" s="781"/>
      <c r="H32" s="781"/>
      <c r="I32" s="781"/>
      <c r="J32" s="781"/>
      <c r="K32" s="781"/>
      <c r="L32" s="781"/>
      <c r="M32" s="781"/>
      <c r="N32" s="781"/>
      <c r="O32" s="781"/>
      <c r="P32" s="782"/>
      <c r="Q32" s="783">
        <v>1057</v>
      </c>
      <c r="R32" s="784"/>
      <c r="S32" s="784"/>
      <c r="T32" s="784"/>
      <c r="U32" s="784"/>
      <c r="V32" s="784">
        <v>923</v>
      </c>
      <c r="W32" s="784"/>
      <c r="X32" s="784"/>
      <c r="Y32" s="784"/>
      <c r="Z32" s="784"/>
      <c r="AA32" s="784">
        <v>134</v>
      </c>
      <c r="AB32" s="784"/>
      <c r="AC32" s="784"/>
      <c r="AD32" s="784"/>
      <c r="AE32" s="785"/>
      <c r="AF32" s="786">
        <v>811</v>
      </c>
      <c r="AG32" s="787"/>
      <c r="AH32" s="787"/>
      <c r="AI32" s="787"/>
      <c r="AJ32" s="788"/>
      <c r="AK32" s="834">
        <v>667</v>
      </c>
      <c r="AL32" s="830"/>
      <c r="AM32" s="830"/>
      <c r="AN32" s="830"/>
      <c r="AO32" s="830"/>
      <c r="AP32" s="830">
        <v>3263</v>
      </c>
      <c r="AQ32" s="830"/>
      <c r="AR32" s="830"/>
      <c r="AS32" s="830"/>
      <c r="AT32" s="830"/>
      <c r="AU32" s="830">
        <v>1994</v>
      </c>
      <c r="AV32" s="830"/>
      <c r="AW32" s="830"/>
      <c r="AX32" s="830"/>
      <c r="AY32" s="830"/>
      <c r="AZ32" s="831" t="s">
        <v>484</v>
      </c>
      <c r="BA32" s="831"/>
      <c r="BB32" s="831"/>
      <c r="BC32" s="831"/>
      <c r="BD32" s="831"/>
      <c r="BE32" s="832" t="s">
        <v>558</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556</v>
      </c>
      <c r="C33" s="781"/>
      <c r="D33" s="781"/>
      <c r="E33" s="781"/>
      <c r="F33" s="781"/>
      <c r="G33" s="781"/>
      <c r="H33" s="781"/>
      <c r="I33" s="781"/>
      <c r="J33" s="781"/>
      <c r="K33" s="781"/>
      <c r="L33" s="781"/>
      <c r="M33" s="781"/>
      <c r="N33" s="781"/>
      <c r="O33" s="781"/>
      <c r="P33" s="782"/>
      <c r="Q33" s="783">
        <v>83</v>
      </c>
      <c r="R33" s="784"/>
      <c r="S33" s="784"/>
      <c r="T33" s="784"/>
      <c r="U33" s="784"/>
      <c r="V33" s="784">
        <v>82</v>
      </c>
      <c r="W33" s="784"/>
      <c r="X33" s="784"/>
      <c r="Y33" s="784"/>
      <c r="Z33" s="784"/>
      <c r="AA33" s="784">
        <v>2</v>
      </c>
      <c r="AB33" s="784"/>
      <c r="AC33" s="784"/>
      <c r="AD33" s="784"/>
      <c r="AE33" s="785"/>
      <c r="AF33" s="786">
        <v>125</v>
      </c>
      <c r="AG33" s="787"/>
      <c r="AH33" s="787"/>
      <c r="AI33" s="787"/>
      <c r="AJ33" s="788"/>
      <c r="AK33" s="834">
        <v>97</v>
      </c>
      <c r="AL33" s="830"/>
      <c r="AM33" s="830"/>
      <c r="AN33" s="830"/>
      <c r="AO33" s="830"/>
      <c r="AP33" s="830">
        <v>263</v>
      </c>
      <c r="AQ33" s="830"/>
      <c r="AR33" s="830"/>
      <c r="AS33" s="830"/>
      <c r="AT33" s="830"/>
      <c r="AU33" s="830">
        <v>164</v>
      </c>
      <c r="AV33" s="830"/>
      <c r="AW33" s="830"/>
      <c r="AX33" s="830"/>
      <c r="AY33" s="830"/>
      <c r="AZ33" s="831" t="s">
        <v>484</v>
      </c>
      <c r="BA33" s="831"/>
      <c r="BB33" s="831"/>
      <c r="BC33" s="831"/>
      <c r="BD33" s="831"/>
      <c r="BE33" s="832" t="s">
        <v>558</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557</v>
      </c>
      <c r="C34" s="781"/>
      <c r="D34" s="781"/>
      <c r="E34" s="781"/>
      <c r="F34" s="781"/>
      <c r="G34" s="781"/>
      <c r="H34" s="781"/>
      <c r="I34" s="781"/>
      <c r="J34" s="781"/>
      <c r="K34" s="781"/>
      <c r="L34" s="781"/>
      <c r="M34" s="781"/>
      <c r="N34" s="781"/>
      <c r="O34" s="781"/>
      <c r="P34" s="782"/>
      <c r="Q34" s="783">
        <v>106</v>
      </c>
      <c r="R34" s="784"/>
      <c r="S34" s="784"/>
      <c r="T34" s="784"/>
      <c r="U34" s="784"/>
      <c r="V34" s="784">
        <v>104</v>
      </c>
      <c r="W34" s="784"/>
      <c r="X34" s="784"/>
      <c r="Y34" s="784"/>
      <c r="Z34" s="784"/>
      <c r="AA34" s="784">
        <v>2</v>
      </c>
      <c r="AB34" s="784"/>
      <c r="AC34" s="784"/>
      <c r="AD34" s="784"/>
      <c r="AE34" s="785"/>
      <c r="AF34" s="786">
        <v>205</v>
      </c>
      <c r="AG34" s="787"/>
      <c r="AH34" s="787"/>
      <c r="AI34" s="787"/>
      <c r="AJ34" s="788"/>
      <c r="AK34" s="834">
        <v>136</v>
      </c>
      <c r="AL34" s="830"/>
      <c r="AM34" s="830"/>
      <c r="AN34" s="830"/>
      <c r="AO34" s="830"/>
      <c r="AP34" s="830">
        <v>360</v>
      </c>
      <c r="AQ34" s="830"/>
      <c r="AR34" s="830"/>
      <c r="AS34" s="830"/>
      <c r="AT34" s="830"/>
      <c r="AU34" s="830">
        <v>267</v>
      </c>
      <c r="AV34" s="830"/>
      <c r="AW34" s="830"/>
      <c r="AX34" s="830"/>
      <c r="AY34" s="830"/>
      <c r="AZ34" s="831" t="s">
        <v>484</v>
      </c>
      <c r="BA34" s="831"/>
      <c r="BB34" s="831"/>
      <c r="BC34" s="831"/>
      <c r="BD34" s="831"/>
      <c r="BE34" s="832" t="s">
        <v>558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535</v>
      </c>
      <c r="C35" s="781"/>
      <c r="D35" s="781"/>
      <c r="E35" s="781"/>
      <c r="F35" s="781"/>
      <c r="G35" s="781"/>
      <c r="H35" s="781"/>
      <c r="I35" s="781"/>
      <c r="J35" s="781"/>
      <c r="K35" s="781"/>
      <c r="L35" s="781"/>
      <c r="M35" s="781"/>
      <c r="N35" s="781"/>
      <c r="O35" s="781"/>
      <c r="P35" s="782"/>
      <c r="Q35" s="783">
        <v>2163</v>
      </c>
      <c r="R35" s="784"/>
      <c r="S35" s="784"/>
      <c r="T35" s="784"/>
      <c r="U35" s="784"/>
      <c r="V35" s="784">
        <v>2279</v>
      </c>
      <c r="W35" s="784"/>
      <c r="X35" s="784"/>
      <c r="Y35" s="784"/>
      <c r="Z35" s="784"/>
      <c r="AA35" s="784">
        <v>-116</v>
      </c>
      <c r="AB35" s="784"/>
      <c r="AC35" s="784"/>
      <c r="AD35" s="784"/>
      <c r="AE35" s="785"/>
      <c r="AF35" s="786" t="s">
        <v>484</v>
      </c>
      <c r="AG35" s="787"/>
      <c r="AH35" s="787"/>
      <c r="AI35" s="787"/>
      <c r="AJ35" s="788"/>
      <c r="AK35" s="834">
        <v>424</v>
      </c>
      <c r="AL35" s="830"/>
      <c r="AM35" s="830"/>
      <c r="AN35" s="830"/>
      <c r="AO35" s="830"/>
      <c r="AP35" s="830">
        <v>1389</v>
      </c>
      <c r="AQ35" s="830"/>
      <c r="AR35" s="830"/>
      <c r="AS35" s="830"/>
      <c r="AT35" s="830"/>
      <c r="AU35" s="830">
        <v>759</v>
      </c>
      <c r="AV35" s="830"/>
      <c r="AW35" s="830"/>
      <c r="AX35" s="830"/>
      <c r="AY35" s="830"/>
      <c r="AZ35" s="831" t="s">
        <v>484</v>
      </c>
      <c r="BA35" s="831"/>
      <c r="BB35" s="831"/>
      <c r="BC35" s="831"/>
      <c r="BD35" s="831"/>
      <c r="BE35" s="832" t="s">
        <v>558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2127</v>
      </c>
      <c r="AG63" s="844"/>
      <c r="AH63" s="844"/>
      <c r="AI63" s="844"/>
      <c r="AJ63" s="845"/>
      <c r="AK63" s="846"/>
      <c r="AL63" s="841"/>
      <c r="AM63" s="841"/>
      <c r="AN63" s="841"/>
      <c r="AO63" s="841"/>
      <c r="AP63" s="844">
        <v>6356</v>
      </c>
      <c r="AQ63" s="844"/>
      <c r="AR63" s="844"/>
      <c r="AS63" s="844"/>
      <c r="AT63" s="844"/>
      <c r="AU63" s="844">
        <v>3214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395</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559</v>
      </c>
      <c r="C68" s="870"/>
      <c r="D68" s="870"/>
      <c r="E68" s="870"/>
      <c r="F68" s="870"/>
      <c r="G68" s="870"/>
      <c r="H68" s="870"/>
      <c r="I68" s="870"/>
      <c r="J68" s="870"/>
      <c r="K68" s="870"/>
      <c r="L68" s="870"/>
      <c r="M68" s="870"/>
      <c r="N68" s="870"/>
      <c r="O68" s="870"/>
      <c r="P68" s="871"/>
      <c r="Q68" s="872">
        <v>2610</v>
      </c>
      <c r="R68" s="866"/>
      <c r="S68" s="866"/>
      <c r="T68" s="866"/>
      <c r="U68" s="866"/>
      <c r="V68" s="866">
        <v>2405</v>
      </c>
      <c r="W68" s="866"/>
      <c r="X68" s="866"/>
      <c r="Y68" s="866"/>
      <c r="Z68" s="866"/>
      <c r="AA68" s="866">
        <v>205</v>
      </c>
      <c r="AB68" s="866"/>
      <c r="AC68" s="866"/>
      <c r="AD68" s="866"/>
      <c r="AE68" s="866"/>
      <c r="AF68" s="866">
        <v>205</v>
      </c>
      <c r="AG68" s="866"/>
      <c r="AH68" s="866"/>
      <c r="AI68" s="866"/>
      <c r="AJ68" s="866"/>
      <c r="AK68" s="866">
        <v>60</v>
      </c>
      <c r="AL68" s="866"/>
      <c r="AM68" s="866"/>
      <c r="AN68" s="866"/>
      <c r="AO68" s="866"/>
      <c r="AP68" s="866" t="s">
        <v>484</v>
      </c>
      <c r="AQ68" s="866"/>
      <c r="AR68" s="866"/>
      <c r="AS68" s="866"/>
      <c r="AT68" s="866"/>
      <c r="AU68" s="866" t="s">
        <v>484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560</v>
      </c>
      <c r="C69" s="874"/>
      <c r="D69" s="874"/>
      <c r="E69" s="874"/>
      <c r="F69" s="874"/>
      <c r="G69" s="874"/>
      <c r="H69" s="874"/>
      <c r="I69" s="874"/>
      <c r="J69" s="874"/>
      <c r="K69" s="874"/>
      <c r="L69" s="874"/>
      <c r="M69" s="874"/>
      <c r="N69" s="874"/>
      <c r="O69" s="874"/>
      <c r="P69" s="875"/>
      <c r="Q69" s="876">
        <v>144</v>
      </c>
      <c r="R69" s="830"/>
      <c r="S69" s="830"/>
      <c r="T69" s="830"/>
      <c r="U69" s="830"/>
      <c r="V69" s="830">
        <v>51</v>
      </c>
      <c r="W69" s="830"/>
      <c r="X69" s="830"/>
      <c r="Y69" s="830"/>
      <c r="Z69" s="830"/>
      <c r="AA69" s="830">
        <v>93</v>
      </c>
      <c r="AB69" s="830"/>
      <c r="AC69" s="830"/>
      <c r="AD69" s="830"/>
      <c r="AE69" s="830"/>
      <c r="AF69" s="830">
        <v>93</v>
      </c>
      <c r="AG69" s="830"/>
      <c r="AH69" s="830"/>
      <c r="AI69" s="830"/>
      <c r="AJ69" s="830"/>
      <c r="AK69" s="830" t="s">
        <v>573</v>
      </c>
      <c r="AL69" s="830"/>
      <c r="AM69" s="830"/>
      <c r="AN69" s="830"/>
      <c r="AO69" s="830"/>
      <c r="AP69" s="830" t="s">
        <v>484</v>
      </c>
      <c r="AQ69" s="830"/>
      <c r="AR69" s="830"/>
      <c r="AS69" s="830"/>
      <c r="AT69" s="830"/>
      <c r="AU69" s="830" t="s">
        <v>484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561</v>
      </c>
      <c r="C70" s="874"/>
      <c r="D70" s="874"/>
      <c r="E70" s="874"/>
      <c r="F70" s="874"/>
      <c r="G70" s="874"/>
      <c r="H70" s="874"/>
      <c r="I70" s="874"/>
      <c r="J70" s="874"/>
      <c r="K70" s="874"/>
      <c r="L70" s="874"/>
      <c r="M70" s="874"/>
      <c r="N70" s="874"/>
      <c r="O70" s="874"/>
      <c r="P70" s="875"/>
      <c r="Q70" s="876">
        <v>255</v>
      </c>
      <c r="R70" s="830"/>
      <c r="S70" s="830"/>
      <c r="T70" s="830"/>
      <c r="U70" s="830"/>
      <c r="V70" s="830">
        <v>238</v>
      </c>
      <c r="W70" s="830"/>
      <c r="X70" s="830"/>
      <c r="Y70" s="830"/>
      <c r="Z70" s="830"/>
      <c r="AA70" s="830">
        <v>17</v>
      </c>
      <c r="AB70" s="830"/>
      <c r="AC70" s="830"/>
      <c r="AD70" s="830"/>
      <c r="AE70" s="830"/>
      <c r="AF70" s="830">
        <v>17</v>
      </c>
      <c r="AG70" s="830"/>
      <c r="AH70" s="830"/>
      <c r="AI70" s="830"/>
      <c r="AJ70" s="830"/>
      <c r="AK70" s="830" t="s">
        <v>573</v>
      </c>
      <c r="AL70" s="830"/>
      <c r="AM70" s="830"/>
      <c r="AN70" s="830"/>
      <c r="AO70" s="830"/>
      <c r="AP70" s="830" t="s">
        <v>484</v>
      </c>
      <c r="AQ70" s="830"/>
      <c r="AR70" s="830"/>
      <c r="AS70" s="830"/>
      <c r="AT70" s="830"/>
      <c r="AU70" s="830" t="s">
        <v>484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562</v>
      </c>
      <c r="C71" s="874"/>
      <c r="D71" s="874"/>
      <c r="E71" s="874"/>
      <c r="F71" s="874"/>
      <c r="G71" s="874"/>
      <c r="H71" s="874"/>
      <c r="I71" s="874"/>
      <c r="J71" s="874"/>
      <c r="K71" s="874"/>
      <c r="L71" s="874"/>
      <c r="M71" s="874"/>
      <c r="N71" s="874"/>
      <c r="O71" s="874"/>
      <c r="P71" s="875"/>
      <c r="Q71" s="876">
        <v>2905</v>
      </c>
      <c r="R71" s="830"/>
      <c r="S71" s="830"/>
      <c r="T71" s="830"/>
      <c r="U71" s="830"/>
      <c r="V71" s="830">
        <v>2849</v>
      </c>
      <c r="W71" s="830"/>
      <c r="X71" s="830"/>
      <c r="Y71" s="830"/>
      <c r="Z71" s="830"/>
      <c r="AA71" s="830">
        <v>56</v>
      </c>
      <c r="AB71" s="830"/>
      <c r="AC71" s="830"/>
      <c r="AD71" s="830"/>
      <c r="AE71" s="830"/>
      <c r="AF71" s="830">
        <v>56</v>
      </c>
      <c r="AG71" s="830"/>
      <c r="AH71" s="830"/>
      <c r="AI71" s="830"/>
      <c r="AJ71" s="830"/>
      <c r="AK71" s="830" t="s">
        <v>573</v>
      </c>
      <c r="AL71" s="830"/>
      <c r="AM71" s="830"/>
      <c r="AN71" s="830"/>
      <c r="AO71" s="830"/>
      <c r="AP71" s="830">
        <v>858</v>
      </c>
      <c r="AQ71" s="830"/>
      <c r="AR71" s="830"/>
      <c r="AS71" s="830"/>
      <c r="AT71" s="830"/>
      <c r="AU71" s="830">
        <v>163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563</v>
      </c>
      <c r="C72" s="874"/>
      <c r="D72" s="874"/>
      <c r="E72" s="874"/>
      <c r="F72" s="874"/>
      <c r="G72" s="874"/>
      <c r="H72" s="874"/>
      <c r="I72" s="874"/>
      <c r="J72" s="874"/>
      <c r="K72" s="874"/>
      <c r="L72" s="874"/>
      <c r="M72" s="874"/>
      <c r="N72" s="874"/>
      <c r="O72" s="874"/>
      <c r="P72" s="875"/>
      <c r="Q72" s="876">
        <v>520</v>
      </c>
      <c r="R72" s="830"/>
      <c r="S72" s="830"/>
      <c r="T72" s="830"/>
      <c r="U72" s="830"/>
      <c r="V72" s="830">
        <v>370</v>
      </c>
      <c r="W72" s="830"/>
      <c r="X72" s="830"/>
      <c r="Y72" s="830"/>
      <c r="Z72" s="830"/>
      <c r="AA72" s="830">
        <v>150</v>
      </c>
      <c r="AB72" s="830"/>
      <c r="AC72" s="830"/>
      <c r="AD72" s="830"/>
      <c r="AE72" s="830"/>
      <c r="AF72" s="830">
        <v>150</v>
      </c>
      <c r="AG72" s="830"/>
      <c r="AH72" s="830"/>
      <c r="AI72" s="830"/>
      <c r="AJ72" s="830"/>
      <c r="AK72" s="830" t="s">
        <v>573</v>
      </c>
      <c r="AL72" s="830"/>
      <c r="AM72" s="830"/>
      <c r="AN72" s="830"/>
      <c r="AO72" s="830"/>
      <c r="AP72" s="830">
        <v>31</v>
      </c>
      <c r="AQ72" s="830"/>
      <c r="AR72" s="830"/>
      <c r="AS72" s="830"/>
      <c r="AT72" s="830"/>
      <c r="AU72" s="830">
        <v>31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564</v>
      </c>
      <c r="C73" s="874"/>
      <c r="D73" s="874"/>
      <c r="E73" s="874"/>
      <c r="F73" s="874"/>
      <c r="G73" s="874"/>
      <c r="H73" s="874"/>
      <c r="I73" s="874"/>
      <c r="J73" s="874"/>
      <c r="K73" s="874"/>
      <c r="L73" s="874"/>
      <c r="M73" s="874"/>
      <c r="N73" s="874"/>
      <c r="O73" s="874"/>
      <c r="P73" s="875"/>
      <c r="Q73" s="876">
        <v>223</v>
      </c>
      <c r="R73" s="830"/>
      <c r="S73" s="830"/>
      <c r="T73" s="830"/>
      <c r="U73" s="830"/>
      <c r="V73" s="830">
        <v>197</v>
      </c>
      <c r="W73" s="830"/>
      <c r="X73" s="830"/>
      <c r="Y73" s="830"/>
      <c r="Z73" s="830"/>
      <c r="AA73" s="830">
        <v>26</v>
      </c>
      <c r="AB73" s="830"/>
      <c r="AC73" s="830"/>
      <c r="AD73" s="830"/>
      <c r="AE73" s="830"/>
      <c r="AF73" s="830">
        <v>48</v>
      </c>
      <c r="AG73" s="830"/>
      <c r="AH73" s="830"/>
      <c r="AI73" s="830"/>
      <c r="AJ73" s="830"/>
      <c r="AK73" s="830" t="s">
        <v>573</v>
      </c>
      <c r="AL73" s="830"/>
      <c r="AM73" s="830"/>
      <c r="AN73" s="830"/>
      <c r="AO73" s="830"/>
      <c r="AP73" s="830">
        <v>229</v>
      </c>
      <c r="AQ73" s="830"/>
      <c r="AR73" s="830"/>
      <c r="AS73" s="830"/>
      <c r="AT73" s="830"/>
      <c r="AU73" s="830">
        <v>82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565</v>
      </c>
      <c r="C74" s="874"/>
      <c r="D74" s="874"/>
      <c r="E74" s="874"/>
      <c r="F74" s="874"/>
      <c r="G74" s="874"/>
      <c r="H74" s="874"/>
      <c r="I74" s="874"/>
      <c r="J74" s="874"/>
      <c r="K74" s="874"/>
      <c r="L74" s="874"/>
      <c r="M74" s="874"/>
      <c r="N74" s="874"/>
      <c r="O74" s="874"/>
      <c r="P74" s="875"/>
      <c r="Q74" s="876">
        <v>301</v>
      </c>
      <c r="R74" s="830"/>
      <c r="S74" s="830"/>
      <c r="T74" s="830"/>
      <c r="U74" s="830"/>
      <c r="V74" s="830">
        <v>186</v>
      </c>
      <c r="W74" s="830"/>
      <c r="X74" s="830"/>
      <c r="Y74" s="830"/>
      <c r="Z74" s="830"/>
      <c r="AA74" s="830">
        <v>114</v>
      </c>
      <c r="AB74" s="830"/>
      <c r="AC74" s="830"/>
      <c r="AD74" s="830"/>
      <c r="AE74" s="830"/>
      <c r="AF74" s="830">
        <v>114</v>
      </c>
      <c r="AG74" s="830"/>
      <c r="AH74" s="830"/>
      <c r="AI74" s="830"/>
      <c r="AJ74" s="830"/>
      <c r="AK74" s="830">
        <v>22</v>
      </c>
      <c r="AL74" s="830"/>
      <c r="AM74" s="830"/>
      <c r="AN74" s="830"/>
      <c r="AO74" s="830"/>
      <c r="AP74" s="830" t="s">
        <v>484</v>
      </c>
      <c r="AQ74" s="830"/>
      <c r="AR74" s="830"/>
      <c r="AS74" s="830"/>
      <c r="AT74" s="830"/>
      <c r="AU74" s="830" t="s">
        <v>484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566</v>
      </c>
      <c r="C75" s="874"/>
      <c r="D75" s="874"/>
      <c r="E75" s="874"/>
      <c r="F75" s="874"/>
      <c r="G75" s="874"/>
      <c r="H75" s="874"/>
      <c r="I75" s="874"/>
      <c r="J75" s="874"/>
      <c r="K75" s="874"/>
      <c r="L75" s="874"/>
      <c r="M75" s="874"/>
      <c r="N75" s="874"/>
      <c r="O75" s="874"/>
      <c r="P75" s="875"/>
      <c r="Q75" s="877">
        <v>327377</v>
      </c>
      <c r="R75" s="878"/>
      <c r="S75" s="878"/>
      <c r="T75" s="878"/>
      <c r="U75" s="834"/>
      <c r="V75" s="879">
        <v>314849</v>
      </c>
      <c r="W75" s="878"/>
      <c r="X75" s="878"/>
      <c r="Y75" s="878"/>
      <c r="Z75" s="834"/>
      <c r="AA75" s="879">
        <v>12528</v>
      </c>
      <c r="AB75" s="878"/>
      <c r="AC75" s="878"/>
      <c r="AD75" s="878"/>
      <c r="AE75" s="834"/>
      <c r="AF75" s="879">
        <v>12528</v>
      </c>
      <c r="AG75" s="878"/>
      <c r="AH75" s="878"/>
      <c r="AI75" s="878"/>
      <c r="AJ75" s="834"/>
      <c r="AK75" s="879">
        <v>0</v>
      </c>
      <c r="AL75" s="878"/>
      <c r="AM75" s="878"/>
      <c r="AN75" s="878"/>
      <c r="AO75" s="834"/>
      <c r="AP75" s="879" t="s">
        <v>484</v>
      </c>
      <c r="AQ75" s="878"/>
      <c r="AR75" s="878"/>
      <c r="AS75" s="878"/>
      <c r="AT75" s="834"/>
      <c r="AU75" s="879" t="s">
        <v>484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567</v>
      </c>
      <c r="C76" s="874"/>
      <c r="D76" s="874"/>
      <c r="E76" s="874"/>
      <c r="F76" s="874"/>
      <c r="G76" s="874"/>
      <c r="H76" s="874"/>
      <c r="I76" s="874"/>
      <c r="J76" s="874"/>
      <c r="K76" s="874"/>
      <c r="L76" s="874"/>
      <c r="M76" s="874"/>
      <c r="N76" s="874"/>
      <c r="O76" s="874"/>
      <c r="P76" s="875"/>
      <c r="Q76" s="877">
        <v>2224</v>
      </c>
      <c r="R76" s="878"/>
      <c r="S76" s="878"/>
      <c r="T76" s="878"/>
      <c r="U76" s="834"/>
      <c r="V76" s="879">
        <v>2162</v>
      </c>
      <c r="W76" s="878"/>
      <c r="X76" s="878"/>
      <c r="Y76" s="878"/>
      <c r="Z76" s="834"/>
      <c r="AA76" s="879">
        <v>62</v>
      </c>
      <c r="AB76" s="878"/>
      <c r="AC76" s="878"/>
      <c r="AD76" s="878"/>
      <c r="AE76" s="834"/>
      <c r="AF76" s="879">
        <v>62</v>
      </c>
      <c r="AG76" s="878"/>
      <c r="AH76" s="878"/>
      <c r="AI76" s="878"/>
      <c r="AJ76" s="834"/>
      <c r="AK76" s="879">
        <v>8</v>
      </c>
      <c r="AL76" s="878"/>
      <c r="AM76" s="878"/>
      <c r="AN76" s="878"/>
      <c r="AO76" s="834"/>
      <c r="AP76" s="879" t="s">
        <v>484</v>
      </c>
      <c r="AQ76" s="878"/>
      <c r="AR76" s="878"/>
      <c r="AS76" s="878"/>
      <c r="AT76" s="834"/>
      <c r="AU76" s="879" t="s">
        <v>484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568</v>
      </c>
      <c r="C77" s="874"/>
      <c r="D77" s="874"/>
      <c r="E77" s="874"/>
      <c r="F77" s="874"/>
      <c r="G77" s="874"/>
      <c r="H77" s="874"/>
      <c r="I77" s="874"/>
      <c r="J77" s="874"/>
      <c r="K77" s="874"/>
      <c r="L77" s="874"/>
      <c r="M77" s="874"/>
      <c r="N77" s="874"/>
      <c r="O77" s="874"/>
      <c r="P77" s="875"/>
      <c r="Q77" s="877">
        <v>3171</v>
      </c>
      <c r="R77" s="878"/>
      <c r="S77" s="878"/>
      <c r="T77" s="878"/>
      <c r="U77" s="834"/>
      <c r="V77" s="879">
        <v>2465</v>
      </c>
      <c r="W77" s="878"/>
      <c r="X77" s="878"/>
      <c r="Y77" s="878"/>
      <c r="Z77" s="834"/>
      <c r="AA77" s="879">
        <v>705</v>
      </c>
      <c r="AB77" s="878"/>
      <c r="AC77" s="878"/>
      <c r="AD77" s="878"/>
      <c r="AE77" s="834"/>
      <c r="AF77" s="879">
        <v>5844</v>
      </c>
      <c r="AG77" s="878"/>
      <c r="AH77" s="878"/>
      <c r="AI77" s="878"/>
      <c r="AJ77" s="834"/>
      <c r="AK77" s="879" t="s">
        <v>573</v>
      </c>
      <c r="AL77" s="878"/>
      <c r="AM77" s="878"/>
      <c r="AN77" s="878"/>
      <c r="AO77" s="834"/>
      <c r="AP77" s="879" t="s">
        <v>484</v>
      </c>
      <c r="AQ77" s="878"/>
      <c r="AR77" s="878"/>
      <c r="AS77" s="878"/>
      <c r="AT77" s="834"/>
      <c r="AU77" s="879" t="s">
        <v>484</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569</v>
      </c>
      <c r="C78" s="874"/>
      <c r="D78" s="874"/>
      <c r="E78" s="874"/>
      <c r="F78" s="874"/>
      <c r="G78" s="874"/>
      <c r="H78" s="874"/>
      <c r="I78" s="874"/>
      <c r="J78" s="874"/>
      <c r="K78" s="874"/>
      <c r="L78" s="874"/>
      <c r="M78" s="874"/>
      <c r="N78" s="874"/>
      <c r="O78" s="874"/>
      <c r="P78" s="875"/>
      <c r="Q78" s="876">
        <v>208</v>
      </c>
      <c r="R78" s="830"/>
      <c r="S78" s="830"/>
      <c r="T78" s="830"/>
      <c r="U78" s="830"/>
      <c r="V78" s="830">
        <v>204</v>
      </c>
      <c r="W78" s="830"/>
      <c r="X78" s="830"/>
      <c r="Y78" s="830"/>
      <c r="Z78" s="830"/>
      <c r="AA78" s="830">
        <v>4</v>
      </c>
      <c r="AB78" s="830"/>
      <c r="AC78" s="830"/>
      <c r="AD78" s="830"/>
      <c r="AE78" s="830"/>
      <c r="AF78" s="830">
        <v>4</v>
      </c>
      <c r="AG78" s="830"/>
      <c r="AH78" s="830"/>
      <c r="AI78" s="830"/>
      <c r="AJ78" s="830"/>
      <c r="AK78" s="830">
        <v>0</v>
      </c>
      <c r="AL78" s="830"/>
      <c r="AM78" s="830"/>
      <c r="AN78" s="830"/>
      <c r="AO78" s="830"/>
      <c r="AP78" s="830" t="s">
        <v>484</v>
      </c>
      <c r="AQ78" s="830"/>
      <c r="AR78" s="830"/>
      <c r="AS78" s="830"/>
      <c r="AT78" s="830"/>
      <c r="AU78" s="830" t="s">
        <v>484</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570</v>
      </c>
      <c r="C79" s="874"/>
      <c r="D79" s="874"/>
      <c r="E79" s="874"/>
      <c r="F79" s="874"/>
      <c r="G79" s="874"/>
      <c r="H79" s="874"/>
      <c r="I79" s="874"/>
      <c r="J79" s="874"/>
      <c r="K79" s="874"/>
      <c r="L79" s="874"/>
      <c r="M79" s="874"/>
      <c r="N79" s="874"/>
      <c r="O79" s="874"/>
      <c r="P79" s="875"/>
      <c r="Q79" s="876">
        <v>57</v>
      </c>
      <c r="R79" s="830"/>
      <c r="S79" s="830"/>
      <c r="T79" s="830"/>
      <c r="U79" s="830"/>
      <c r="V79" s="830">
        <v>40</v>
      </c>
      <c r="W79" s="830"/>
      <c r="X79" s="830"/>
      <c r="Y79" s="830"/>
      <c r="Z79" s="830"/>
      <c r="AA79" s="830">
        <v>17</v>
      </c>
      <c r="AB79" s="830"/>
      <c r="AC79" s="830"/>
      <c r="AD79" s="830"/>
      <c r="AE79" s="830"/>
      <c r="AF79" s="830">
        <v>17</v>
      </c>
      <c r="AG79" s="830"/>
      <c r="AH79" s="830"/>
      <c r="AI79" s="830"/>
      <c r="AJ79" s="830"/>
      <c r="AK79" s="830" t="s">
        <v>573</v>
      </c>
      <c r="AL79" s="830"/>
      <c r="AM79" s="830"/>
      <c r="AN79" s="830"/>
      <c r="AO79" s="830"/>
      <c r="AP79" s="830" t="s">
        <v>484</v>
      </c>
      <c r="AQ79" s="830"/>
      <c r="AR79" s="830"/>
      <c r="AS79" s="830"/>
      <c r="AT79" s="830"/>
      <c r="AU79" s="830" t="s">
        <v>484</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571</v>
      </c>
      <c r="C80" s="874"/>
      <c r="D80" s="874"/>
      <c r="E80" s="874"/>
      <c r="F80" s="874"/>
      <c r="G80" s="874"/>
      <c r="H80" s="874"/>
      <c r="I80" s="874"/>
      <c r="J80" s="874"/>
      <c r="K80" s="874"/>
      <c r="L80" s="874"/>
      <c r="M80" s="874"/>
      <c r="N80" s="874"/>
      <c r="O80" s="874"/>
      <c r="P80" s="875"/>
      <c r="Q80" s="876">
        <v>203</v>
      </c>
      <c r="R80" s="830"/>
      <c r="S80" s="830"/>
      <c r="T80" s="830"/>
      <c r="U80" s="830"/>
      <c r="V80" s="830">
        <v>198</v>
      </c>
      <c r="W80" s="830"/>
      <c r="X80" s="830"/>
      <c r="Y80" s="830"/>
      <c r="Z80" s="830"/>
      <c r="AA80" s="830">
        <v>5</v>
      </c>
      <c r="AB80" s="830"/>
      <c r="AC80" s="830"/>
      <c r="AD80" s="830"/>
      <c r="AE80" s="830"/>
      <c r="AF80" s="830">
        <v>5</v>
      </c>
      <c r="AG80" s="830"/>
      <c r="AH80" s="830"/>
      <c r="AI80" s="830"/>
      <c r="AJ80" s="830"/>
      <c r="AK80" s="830">
        <v>6</v>
      </c>
      <c r="AL80" s="830"/>
      <c r="AM80" s="830"/>
      <c r="AN80" s="830"/>
      <c r="AO80" s="830"/>
      <c r="AP80" s="830" t="s">
        <v>484</v>
      </c>
      <c r="AQ80" s="830"/>
      <c r="AR80" s="830"/>
      <c r="AS80" s="830"/>
      <c r="AT80" s="830"/>
      <c r="AU80" s="830" t="s">
        <v>484</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572</v>
      </c>
      <c r="C81" s="874"/>
      <c r="D81" s="874"/>
      <c r="E81" s="874"/>
      <c r="F81" s="874"/>
      <c r="G81" s="874"/>
      <c r="H81" s="874"/>
      <c r="I81" s="874"/>
      <c r="J81" s="874"/>
      <c r="K81" s="874"/>
      <c r="L81" s="874"/>
      <c r="M81" s="874"/>
      <c r="N81" s="874"/>
      <c r="O81" s="874"/>
      <c r="P81" s="875"/>
      <c r="Q81" s="876">
        <v>275</v>
      </c>
      <c r="R81" s="830"/>
      <c r="S81" s="830"/>
      <c r="T81" s="830"/>
      <c r="U81" s="830"/>
      <c r="V81" s="830">
        <v>219</v>
      </c>
      <c r="W81" s="830"/>
      <c r="X81" s="830"/>
      <c r="Y81" s="830"/>
      <c r="Z81" s="830"/>
      <c r="AA81" s="830">
        <v>56</v>
      </c>
      <c r="AB81" s="830"/>
      <c r="AC81" s="830"/>
      <c r="AD81" s="830"/>
      <c r="AE81" s="830"/>
      <c r="AF81" s="830">
        <v>35</v>
      </c>
      <c r="AG81" s="830"/>
      <c r="AH81" s="830"/>
      <c r="AI81" s="830"/>
      <c r="AJ81" s="830"/>
      <c r="AK81" s="830">
        <v>0</v>
      </c>
      <c r="AL81" s="830"/>
      <c r="AM81" s="830"/>
      <c r="AN81" s="830"/>
      <c r="AO81" s="830"/>
      <c r="AP81" s="830" t="s">
        <v>484</v>
      </c>
      <c r="AQ81" s="830"/>
      <c r="AR81" s="830"/>
      <c r="AS81" s="830"/>
      <c r="AT81" s="830"/>
      <c r="AU81" s="830" t="s">
        <v>484</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19177</v>
      </c>
      <c r="AG88" s="844"/>
      <c r="AH88" s="844"/>
      <c r="AI88" s="844"/>
      <c r="AJ88" s="844"/>
      <c r="AK88" s="841"/>
      <c r="AL88" s="841"/>
      <c r="AM88" s="841"/>
      <c r="AN88" s="841"/>
      <c r="AO88" s="841"/>
      <c r="AP88" s="844">
        <v>1118</v>
      </c>
      <c r="AQ88" s="844"/>
      <c r="AR88" s="844"/>
      <c r="AS88" s="844"/>
      <c r="AT88" s="844"/>
      <c r="AU88" s="844">
        <v>276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399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406</v>
      </c>
      <c r="AB109" s="893"/>
      <c r="AC109" s="893"/>
      <c r="AD109" s="893"/>
      <c r="AE109" s="894"/>
      <c r="AF109" s="892" t="s">
        <v>407</v>
      </c>
      <c r="AG109" s="893"/>
      <c r="AH109" s="893"/>
      <c r="AI109" s="893"/>
      <c r="AJ109" s="894"/>
      <c r="AK109" s="892" t="s">
        <v>294</v>
      </c>
      <c r="AL109" s="893"/>
      <c r="AM109" s="893"/>
      <c r="AN109" s="893"/>
      <c r="AO109" s="894"/>
      <c r="AP109" s="892" t="s">
        <v>408</v>
      </c>
      <c r="AQ109" s="893"/>
      <c r="AR109" s="893"/>
      <c r="AS109" s="893"/>
      <c r="AT109" s="895"/>
      <c r="AU109" s="912" t="s">
        <v>405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406</v>
      </c>
      <c r="BR109" s="893"/>
      <c r="BS109" s="893"/>
      <c r="BT109" s="893"/>
      <c r="BU109" s="894"/>
      <c r="BV109" s="892" t="s">
        <v>407</v>
      </c>
      <c r="BW109" s="893"/>
      <c r="BX109" s="893"/>
      <c r="BY109" s="893"/>
      <c r="BZ109" s="894"/>
      <c r="CA109" s="892" t="s">
        <v>294</v>
      </c>
      <c r="CB109" s="893"/>
      <c r="CC109" s="893"/>
      <c r="CD109" s="893"/>
      <c r="CE109" s="894"/>
      <c r="CF109" s="913" t="s">
        <v>408</v>
      </c>
      <c r="CG109" s="913"/>
      <c r="CH109" s="913"/>
      <c r="CI109" s="913"/>
      <c r="CJ109" s="913"/>
      <c r="CK109" s="892"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406</v>
      </c>
      <c r="DH109" s="893"/>
      <c r="DI109" s="893"/>
      <c r="DJ109" s="893"/>
      <c r="DK109" s="894"/>
      <c r="DL109" s="892" t="s">
        <v>407</v>
      </c>
      <c r="DM109" s="893"/>
      <c r="DN109" s="893"/>
      <c r="DO109" s="893"/>
      <c r="DP109" s="894"/>
      <c r="DQ109" s="892" t="s">
        <v>294</v>
      </c>
      <c r="DR109" s="893"/>
      <c r="DS109" s="893"/>
      <c r="DT109" s="893"/>
      <c r="DU109" s="894"/>
      <c r="DV109" s="892" t="s">
        <v>408</v>
      </c>
      <c r="DW109" s="893"/>
      <c r="DX109" s="893"/>
      <c r="DY109" s="893"/>
      <c r="DZ109" s="895"/>
    </row>
    <row r="110" spans="1:131" s="218" customFormat="1" ht="26.25" customHeight="1" x14ac:dyDescent="0.15">
      <c r="A110" s="896" t="s">
        <v>410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1902089</v>
      </c>
      <c r="AB110" s="900"/>
      <c r="AC110" s="900"/>
      <c r="AD110" s="900"/>
      <c r="AE110" s="901"/>
      <c r="AF110" s="902">
        <v>1830910</v>
      </c>
      <c r="AG110" s="900"/>
      <c r="AH110" s="900"/>
      <c r="AI110" s="900"/>
      <c r="AJ110" s="901"/>
      <c r="AK110" s="902">
        <v>1833618</v>
      </c>
      <c r="AL110" s="900"/>
      <c r="AM110" s="900"/>
      <c r="AN110" s="900"/>
      <c r="AO110" s="901"/>
      <c r="AP110" s="903">
        <v>22.7</v>
      </c>
      <c r="AQ110" s="904"/>
      <c r="AR110" s="904"/>
      <c r="AS110" s="904"/>
      <c r="AT110" s="905"/>
      <c r="AU110" s="906" t="s">
        <v>69</v>
      </c>
      <c r="AV110" s="907"/>
      <c r="AW110" s="907"/>
      <c r="AX110" s="907"/>
      <c r="AY110" s="907"/>
      <c r="AZ110" s="929" t="s">
        <v>411</v>
      </c>
      <c r="BA110" s="897"/>
      <c r="BB110" s="897"/>
      <c r="BC110" s="897"/>
      <c r="BD110" s="897"/>
      <c r="BE110" s="897"/>
      <c r="BF110" s="897"/>
      <c r="BG110" s="897"/>
      <c r="BH110" s="897"/>
      <c r="BI110" s="897"/>
      <c r="BJ110" s="897"/>
      <c r="BK110" s="897"/>
      <c r="BL110" s="897"/>
      <c r="BM110" s="897"/>
      <c r="BN110" s="897"/>
      <c r="BO110" s="897"/>
      <c r="BP110" s="898"/>
      <c r="BQ110" s="930">
        <v>17958188</v>
      </c>
      <c r="BR110" s="931"/>
      <c r="BS110" s="931"/>
      <c r="BT110" s="931"/>
      <c r="BU110" s="931"/>
      <c r="BV110" s="931">
        <v>16047105</v>
      </c>
      <c r="BW110" s="931"/>
      <c r="BX110" s="931"/>
      <c r="BY110" s="931"/>
      <c r="BZ110" s="931"/>
      <c r="CA110" s="931">
        <v>14895007</v>
      </c>
      <c r="CB110" s="931"/>
      <c r="CC110" s="931"/>
      <c r="CD110" s="931"/>
      <c r="CE110" s="931"/>
      <c r="CF110" s="944">
        <v>184.6</v>
      </c>
      <c r="CG110" s="945"/>
      <c r="CH110" s="945"/>
      <c r="CI110" s="945"/>
      <c r="CJ110" s="945"/>
      <c r="CK110" s="946" t="s">
        <v>412</v>
      </c>
      <c r="CL110" s="947"/>
      <c r="CM110" s="929" t="s">
        <v>413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415</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417</v>
      </c>
      <c r="B112" s="953"/>
      <c r="C112" s="923" t="s">
        <v>418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419</v>
      </c>
      <c r="BA112" s="923"/>
      <c r="BB112" s="923"/>
      <c r="BC112" s="923"/>
      <c r="BD112" s="923"/>
      <c r="BE112" s="923"/>
      <c r="BF112" s="923"/>
      <c r="BG112" s="923"/>
      <c r="BH112" s="923"/>
      <c r="BI112" s="923"/>
      <c r="BJ112" s="923"/>
      <c r="BK112" s="923"/>
      <c r="BL112" s="923"/>
      <c r="BM112" s="923"/>
      <c r="BN112" s="923"/>
      <c r="BO112" s="923"/>
      <c r="BP112" s="924"/>
      <c r="BQ112" s="925">
        <v>3693934</v>
      </c>
      <c r="BR112" s="926"/>
      <c r="BS112" s="926"/>
      <c r="BT112" s="926"/>
      <c r="BU112" s="926"/>
      <c r="BV112" s="926">
        <v>3691018</v>
      </c>
      <c r="BW112" s="926"/>
      <c r="BX112" s="926"/>
      <c r="BY112" s="926"/>
      <c r="BZ112" s="926"/>
      <c r="CA112" s="926">
        <v>3214271</v>
      </c>
      <c r="CB112" s="926"/>
      <c r="CC112" s="926"/>
      <c r="CD112" s="926"/>
      <c r="CE112" s="926"/>
      <c r="CF112" s="920">
        <v>39.799999999999997</v>
      </c>
      <c r="CG112" s="921"/>
      <c r="CH112" s="921"/>
      <c r="CI112" s="921"/>
      <c r="CJ112" s="921"/>
      <c r="CK112" s="948"/>
      <c r="CL112" s="949"/>
      <c r="CM112" s="922" t="s">
        <v>420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560428</v>
      </c>
      <c r="AB113" s="938"/>
      <c r="AC113" s="938"/>
      <c r="AD113" s="938"/>
      <c r="AE113" s="939"/>
      <c r="AF113" s="940">
        <v>557531</v>
      </c>
      <c r="AG113" s="938"/>
      <c r="AH113" s="938"/>
      <c r="AI113" s="938"/>
      <c r="AJ113" s="939"/>
      <c r="AK113" s="940">
        <v>552619</v>
      </c>
      <c r="AL113" s="938"/>
      <c r="AM113" s="938"/>
      <c r="AN113" s="938"/>
      <c r="AO113" s="939"/>
      <c r="AP113" s="941">
        <v>6.8</v>
      </c>
      <c r="AQ113" s="942"/>
      <c r="AR113" s="942"/>
      <c r="AS113" s="942"/>
      <c r="AT113" s="943"/>
      <c r="AU113" s="908"/>
      <c r="AV113" s="909"/>
      <c r="AW113" s="909"/>
      <c r="AX113" s="909"/>
      <c r="AY113" s="909"/>
      <c r="AZ113" s="922" t="s">
        <v>422</v>
      </c>
      <c r="BA113" s="923"/>
      <c r="BB113" s="923"/>
      <c r="BC113" s="923"/>
      <c r="BD113" s="923"/>
      <c r="BE113" s="923"/>
      <c r="BF113" s="923"/>
      <c r="BG113" s="923"/>
      <c r="BH113" s="923"/>
      <c r="BI113" s="923"/>
      <c r="BJ113" s="923"/>
      <c r="BK113" s="923"/>
      <c r="BL113" s="923"/>
      <c r="BM113" s="923"/>
      <c r="BN113" s="923"/>
      <c r="BO113" s="923"/>
      <c r="BP113" s="924"/>
      <c r="BQ113" s="925">
        <v>327824</v>
      </c>
      <c r="BR113" s="926"/>
      <c r="BS113" s="926"/>
      <c r="BT113" s="926"/>
      <c r="BU113" s="926"/>
      <c r="BV113" s="926">
        <v>299624</v>
      </c>
      <c r="BW113" s="926"/>
      <c r="BX113" s="926"/>
      <c r="BY113" s="926"/>
      <c r="BZ113" s="926"/>
      <c r="CA113" s="926">
        <v>276471</v>
      </c>
      <c r="CB113" s="926"/>
      <c r="CC113" s="926"/>
      <c r="CD113" s="926"/>
      <c r="CE113" s="926"/>
      <c r="CF113" s="920">
        <v>3.4</v>
      </c>
      <c r="CG113" s="921"/>
      <c r="CH113" s="921"/>
      <c r="CI113" s="921"/>
      <c r="CJ113" s="921"/>
      <c r="CK113" s="948"/>
      <c r="CL113" s="949"/>
      <c r="CM113" s="922" t="s">
        <v>423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73295</v>
      </c>
      <c r="AB114" s="959"/>
      <c r="AC114" s="959"/>
      <c r="AD114" s="959"/>
      <c r="AE114" s="960"/>
      <c r="AF114" s="961">
        <v>72640</v>
      </c>
      <c r="AG114" s="959"/>
      <c r="AH114" s="959"/>
      <c r="AI114" s="959"/>
      <c r="AJ114" s="960"/>
      <c r="AK114" s="961">
        <v>77842</v>
      </c>
      <c r="AL114" s="959"/>
      <c r="AM114" s="959"/>
      <c r="AN114" s="959"/>
      <c r="AO114" s="960"/>
      <c r="AP114" s="962">
        <v>1</v>
      </c>
      <c r="AQ114" s="963"/>
      <c r="AR114" s="963"/>
      <c r="AS114" s="963"/>
      <c r="AT114" s="964"/>
      <c r="AU114" s="908"/>
      <c r="AV114" s="909"/>
      <c r="AW114" s="909"/>
      <c r="AX114" s="909"/>
      <c r="AY114" s="909"/>
      <c r="AZ114" s="922" t="s">
        <v>425</v>
      </c>
      <c r="BA114" s="923"/>
      <c r="BB114" s="923"/>
      <c r="BC114" s="923"/>
      <c r="BD114" s="923"/>
      <c r="BE114" s="923"/>
      <c r="BF114" s="923"/>
      <c r="BG114" s="923"/>
      <c r="BH114" s="923"/>
      <c r="BI114" s="923"/>
      <c r="BJ114" s="923"/>
      <c r="BK114" s="923"/>
      <c r="BL114" s="923"/>
      <c r="BM114" s="923"/>
      <c r="BN114" s="923"/>
      <c r="BO114" s="923"/>
      <c r="BP114" s="924"/>
      <c r="BQ114" s="925">
        <v>1531739</v>
      </c>
      <c r="BR114" s="926"/>
      <c r="BS114" s="926"/>
      <c r="BT114" s="926"/>
      <c r="BU114" s="926"/>
      <c r="BV114" s="926">
        <v>1551287</v>
      </c>
      <c r="BW114" s="926"/>
      <c r="BX114" s="926"/>
      <c r="BY114" s="926"/>
      <c r="BZ114" s="926"/>
      <c r="CA114" s="926">
        <v>1540125</v>
      </c>
      <c r="CB114" s="926"/>
      <c r="CC114" s="926"/>
      <c r="CD114" s="926"/>
      <c r="CE114" s="926"/>
      <c r="CF114" s="920">
        <v>19.100000000000001</v>
      </c>
      <c r="CG114" s="921"/>
      <c r="CH114" s="921"/>
      <c r="CI114" s="921"/>
      <c r="CJ114" s="921"/>
      <c r="CK114" s="948"/>
      <c r="CL114" s="949"/>
      <c r="CM114" s="922" t="s">
        <v>426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428</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429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433</v>
      </c>
      <c r="Z117" s="894"/>
      <c r="AA117" s="978">
        <v>2535812</v>
      </c>
      <c r="AB117" s="979"/>
      <c r="AC117" s="979"/>
      <c r="AD117" s="979"/>
      <c r="AE117" s="980"/>
      <c r="AF117" s="981">
        <v>2461081</v>
      </c>
      <c r="AG117" s="979"/>
      <c r="AH117" s="979"/>
      <c r="AI117" s="979"/>
      <c r="AJ117" s="980"/>
      <c r="AK117" s="981">
        <v>2464079</v>
      </c>
      <c r="AL117" s="979"/>
      <c r="AM117" s="979"/>
      <c r="AN117" s="979"/>
      <c r="AO117" s="980"/>
      <c r="AP117" s="982"/>
      <c r="AQ117" s="983"/>
      <c r="AR117" s="983"/>
      <c r="AS117" s="983"/>
      <c r="AT117" s="984"/>
      <c r="AU117" s="908"/>
      <c r="AV117" s="909"/>
      <c r="AW117" s="909"/>
      <c r="AX117" s="909"/>
      <c r="AY117" s="909"/>
      <c r="AZ117" s="974" t="s">
        <v>434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406</v>
      </c>
      <c r="AB118" s="893"/>
      <c r="AC118" s="893"/>
      <c r="AD118" s="893"/>
      <c r="AE118" s="894"/>
      <c r="AF118" s="892" t="s">
        <v>407</v>
      </c>
      <c r="AG118" s="893"/>
      <c r="AH118" s="893"/>
      <c r="AI118" s="893"/>
      <c r="AJ118" s="894"/>
      <c r="AK118" s="892" t="s">
        <v>294</v>
      </c>
      <c r="AL118" s="893"/>
      <c r="AM118" s="893"/>
      <c r="AN118" s="893"/>
      <c r="AO118" s="894"/>
      <c r="AP118" s="970" t="s">
        <v>408</v>
      </c>
      <c r="AQ118" s="971"/>
      <c r="AR118" s="971"/>
      <c r="AS118" s="971"/>
      <c r="AT118" s="972"/>
      <c r="AU118" s="908"/>
      <c r="AV118" s="909"/>
      <c r="AW118" s="909"/>
      <c r="AX118" s="909"/>
      <c r="AY118" s="909"/>
      <c r="AZ118" s="973" t="s">
        <v>436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412</v>
      </c>
      <c r="B119" s="947"/>
      <c r="C119" s="929" t="s">
        <v>413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438</v>
      </c>
      <c r="BP119" s="1005"/>
      <c r="BQ119" s="999">
        <v>23511685</v>
      </c>
      <c r="BR119" s="1000"/>
      <c r="BS119" s="1000"/>
      <c r="BT119" s="1000"/>
      <c r="BU119" s="1000"/>
      <c r="BV119" s="1000">
        <v>21589034</v>
      </c>
      <c r="BW119" s="1000"/>
      <c r="BX119" s="1000"/>
      <c r="BY119" s="1000"/>
      <c r="BZ119" s="1000"/>
      <c r="CA119" s="1000">
        <v>19925874</v>
      </c>
      <c r="CB119" s="1000"/>
      <c r="CC119" s="1000"/>
      <c r="CD119" s="1000"/>
      <c r="CE119" s="1000"/>
      <c r="CF119" s="1001"/>
      <c r="CG119" s="1002"/>
      <c r="CH119" s="1002"/>
      <c r="CI119" s="1002"/>
      <c r="CJ119" s="1003"/>
      <c r="CK119" s="950"/>
      <c r="CL119" s="951"/>
      <c r="CM119" s="973" t="s">
        <v>439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440</v>
      </c>
      <c r="AV120" s="992"/>
      <c r="AW120" s="992"/>
      <c r="AX120" s="992"/>
      <c r="AY120" s="993"/>
      <c r="AZ120" s="929" t="s">
        <v>441</v>
      </c>
      <c r="BA120" s="897"/>
      <c r="BB120" s="897"/>
      <c r="BC120" s="897"/>
      <c r="BD120" s="897"/>
      <c r="BE120" s="897"/>
      <c r="BF120" s="897"/>
      <c r="BG120" s="897"/>
      <c r="BH120" s="897"/>
      <c r="BI120" s="897"/>
      <c r="BJ120" s="897"/>
      <c r="BK120" s="897"/>
      <c r="BL120" s="897"/>
      <c r="BM120" s="897"/>
      <c r="BN120" s="897"/>
      <c r="BO120" s="897"/>
      <c r="BP120" s="898"/>
      <c r="BQ120" s="930">
        <v>5187160</v>
      </c>
      <c r="BR120" s="931"/>
      <c r="BS120" s="931"/>
      <c r="BT120" s="931"/>
      <c r="BU120" s="931"/>
      <c r="BV120" s="931">
        <v>4834367</v>
      </c>
      <c r="BW120" s="931"/>
      <c r="BX120" s="931"/>
      <c r="BY120" s="931"/>
      <c r="BZ120" s="931"/>
      <c r="CA120" s="931">
        <v>4314871</v>
      </c>
      <c r="CB120" s="931"/>
      <c r="CC120" s="931"/>
      <c r="CD120" s="931"/>
      <c r="CE120" s="931"/>
      <c r="CF120" s="944">
        <v>53.5</v>
      </c>
      <c r="CG120" s="945"/>
      <c r="CH120" s="945"/>
      <c r="CI120" s="945"/>
      <c r="CJ120" s="945"/>
      <c r="CK120" s="1006" t="s">
        <v>442</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v>3210714</v>
      </c>
      <c r="DH120" s="931"/>
      <c r="DI120" s="931"/>
      <c r="DJ120" s="931"/>
      <c r="DK120" s="931"/>
      <c r="DL120" s="931">
        <v>2877169</v>
      </c>
      <c r="DM120" s="931"/>
      <c r="DN120" s="931"/>
      <c r="DO120" s="931"/>
      <c r="DP120" s="931"/>
      <c r="DQ120" s="931">
        <v>2424650</v>
      </c>
      <c r="DR120" s="931"/>
      <c r="DS120" s="931"/>
      <c r="DT120" s="931"/>
      <c r="DU120" s="931"/>
      <c r="DV120" s="932">
        <v>30</v>
      </c>
      <c r="DW120" s="932"/>
      <c r="DX120" s="932"/>
      <c r="DY120" s="932"/>
      <c r="DZ120" s="933"/>
    </row>
    <row r="121" spans="1:130" s="218" customFormat="1" ht="26.25" customHeight="1" x14ac:dyDescent="0.15">
      <c r="A121" s="1057"/>
      <c r="B121" s="949"/>
      <c r="C121" s="974" t="s">
        <v>443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444</v>
      </c>
      <c r="BA121" s="923"/>
      <c r="BB121" s="923"/>
      <c r="BC121" s="923"/>
      <c r="BD121" s="923"/>
      <c r="BE121" s="923"/>
      <c r="BF121" s="923"/>
      <c r="BG121" s="923"/>
      <c r="BH121" s="923"/>
      <c r="BI121" s="923"/>
      <c r="BJ121" s="923"/>
      <c r="BK121" s="923"/>
      <c r="BL121" s="923"/>
      <c r="BM121" s="923"/>
      <c r="BN121" s="923"/>
      <c r="BO121" s="923"/>
      <c r="BP121" s="924"/>
      <c r="BQ121" s="925">
        <v>1625698</v>
      </c>
      <c r="BR121" s="926"/>
      <c r="BS121" s="926"/>
      <c r="BT121" s="926"/>
      <c r="BU121" s="926"/>
      <c r="BV121" s="926">
        <v>1588528</v>
      </c>
      <c r="BW121" s="926"/>
      <c r="BX121" s="926"/>
      <c r="BY121" s="926"/>
      <c r="BZ121" s="926"/>
      <c r="CA121" s="926">
        <v>1408254</v>
      </c>
      <c r="CB121" s="926"/>
      <c r="CC121" s="926"/>
      <c r="CD121" s="926"/>
      <c r="CE121" s="926"/>
      <c r="CF121" s="920">
        <v>17.5</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452622</v>
      </c>
      <c r="DH121" s="926"/>
      <c r="DI121" s="926"/>
      <c r="DJ121" s="926"/>
      <c r="DK121" s="926"/>
      <c r="DL121" s="926">
        <v>782871</v>
      </c>
      <c r="DM121" s="926"/>
      <c r="DN121" s="926"/>
      <c r="DO121" s="926"/>
      <c r="DP121" s="926"/>
      <c r="DQ121" s="926">
        <v>759351</v>
      </c>
      <c r="DR121" s="926"/>
      <c r="DS121" s="926"/>
      <c r="DT121" s="926"/>
      <c r="DU121" s="926"/>
      <c r="DV121" s="927">
        <v>9.4</v>
      </c>
      <c r="DW121" s="927"/>
      <c r="DX121" s="927"/>
      <c r="DY121" s="927"/>
      <c r="DZ121" s="928"/>
    </row>
    <row r="122" spans="1:130" s="218" customFormat="1" ht="26.25" customHeight="1" x14ac:dyDescent="0.15">
      <c r="A122" s="1057"/>
      <c r="B122" s="949"/>
      <c r="C122" s="922" t="s">
        <v>426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445</v>
      </c>
      <c r="BA122" s="965"/>
      <c r="BB122" s="965"/>
      <c r="BC122" s="965"/>
      <c r="BD122" s="965"/>
      <c r="BE122" s="965"/>
      <c r="BF122" s="965"/>
      <c r="BG122" s="965"/>
      <c r="BH122" s="965"/>
      <c r="BI122" s="965"/>
      <c r="BJ122" s="965"/>
      <c r="BK122" s="965"/>
      <c r="BL122" s="965"/>
      <c r="BM122" s="965"/>
      <c r="BN122" s="965"/>
      <c r="BO122" s="965"/>
      <c r="BP122" s="966"/>
      <c r="BQ122" s="999">
        <v>14409241</v>
      </c>
      <c r="BR122" s="1000"/>
      <c r="BS122" s="1000"/>
      <c r="BT122" s="1000"/>
      <c r="BU122" s="1000"/>
      <c r="BV122" s="1000">
        <v>13267785</v>
      </c>
      <c r="BW122" s="1000"/>
      <c r="BX122" s="1000"/>
      <c r="BY122" s="1000"/>
      <c r="BZ122" s="1000"/>
      <c r="CA122" s="1000">
        <v>12159185</v>
      </c>
      <c r="CB122" s="1000"/>
      <c r="CC122" s="1000"/>
      <c r="CD122" s="1000"/>
      <c r="CE122" s="1000"/>
      <c r="CF122" s="1017">
        <v>150.69999999999999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v>30598</v>
      </c>
      <c r="DH122" s="926"/>
      <c r="DI122" s="926"/>
      <c r="DJ122" s="926"/>
      <c r="DK122" s="926"/>
      <c r="DL122" s="926">
        <v>30978</v>
      </c>
      <c r="DM122" s="926"/>
      <c r="DN122" s="926"/>
      <c r="DO122" s="926"/>
      <c r="DP122" s="926"/>
      <c r="DQ122" s="926">
        <v>30270</v>
      </c>
      <c r="DR122" s="926"/>
      <c r="DS122" s="926"/>
      <c r="DT122" s="926"/>
      <c r="DU122" s="926"/>
      <c r="DV122" s="927">
        <v>0.4</v>
      </c>
      <c r="DW122" s="927"/>
      <c r="DX122" s="927"/>
      <c r="DY122" s="927"/>
      <c r="DZ122" s="928"/>
    </row>
    <row r="123" spans="1:130" s="218" customFormat="1" ht="26.25" customHeight="1" x14ac:dyDescent="0.15">
      <c r="A123" s="1057"/>
      <c r="B123" s="949"/>
      <c r="C123" s="922" t="s">
        <v>432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446</v>
      </c>
      <c r="BP123" s="1005"/>
      <c r="BQ123" s="1063">
        <v>21222099</v>
      </c>
      <c r="BR123" s="1064"/>
      <c r="BS123" s="1064"/>
      <c r="BT123" s="1064"/>
      <c r="BU123" s="1064"/>
      <c r="BV123" s="1064">
        <v>19690680</v>
      </c>
      <c r="BW123" s="1064"/>
      <c r="BX123" s="1064"/>
      <c r="BY123" s="1064"/>
      <c r="BZ123" s="1064"/>
      <c r="CA123" s="1064">
        <v>17882310</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29.8</v>
      </c>
      <c r="BR124" s="1027"/>
      <c r="BS124" s="1027"/>
      <c r="BT124" s="1027"/>
      <c r="BU124" s="1027"/>
      <c r="BV124" s="1027">
        <v>24.1</v>
      </c>
      <c r="BW124" s="1027"/>
      <c r="BX124" s="1027"/>
      <c r="BY124" s="1027"/>
      <c r="BZ124" s="1027"/>
      <c r="CA124" s="1027">
        <v>25.3</v>
      </c>
      <c r="CB124" s="1027"/>
      <c r="CC124" s="1027"/>
      <c r="CD124" s="1027"/>
      <c r="CE124" s="1027"/>
      <c r="CF124" s="1028"/>
      <c r="CG124" s="1029"/>
      <c r="CH124" s="1029"/>
      <c r="CI124" s="1029"/>
      <c r="CJ124" s="1030"/>
      <c r="CK124" s="1012"/>
      <c r="CL124" s="1012"/>
      <c r="CM124" s="1012"/>
      <c r="CN124" s="1012"/>
      <c r="CO124" s="1013"/>
      <c r="CP124" s="1019" t="s">
        <v>448</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449</v>
      </c>
      <c r="CL125" s="1007"/>
      <c r="CM125" s="1007"/>
      <c r="CN125" s="1007"/>
      <c r="CO125" s="1008"/>
      <c r="CP125" s="929" t="s">
        <v>450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439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453</v>
      </c>
      <c r="AY127" s="1032"/>
      <c r="AZ127" s="1032"/>
      <c r="BA127" s="1032"/>
      <c r="BB127" s="1032"/>
      <c r="BC127" s="1032"/>
      <c r="BD127" s="1032"/>
      <c r="BE127" s="1033"/>
      <c r="BF127" s="1034" t="s">
        <v>454</v>
      </c>
      <c r="BG127" s="1032"/>
      <c r="BH127" s="1032"/>
      <c r="BI127" s="1032"/>
      <c r="BJ127" s="1032"/>
      <c r="BK127" s="1032"/>
      <c r="BL127" s="1033"/>
      <c r="BM127" s="1034" t="s">
        <v>455</v>
      </c>
      <c r="BN127" s="1032"/>
      <c r="BO127" s="1032"/>
      <c r="BP127" s="1032"/>
      <c r="BQ127" s="1032"/>
      <c r="BR127" s="1032"/>
      <c r="BS127" s="1033"/>
      <c r="BT127" s="1034" t="s">
        <v>456</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458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459</v>
      </c>
      <c r="X128" s="1043"/>
      <c r="Y128" s="1043"/>
      <c r="Z128" s="1044"/>
      <c r="AA128" s="1045">
        <v>172637</v>
      </c>
      <c r="AB128" s="1046"/>
      <c r="AC128" s="1046"/>
      <c r="AD128" s="1046"/>
      <c r="AE128" s="1047"/>
      <c r="AF128" s="1048">
        <v>176262</v>
      </c>
      <c r="AG128" s="1046"/>
      <c r="AH128" s="1046"/>
      <c r="AI128" s="1046"/>
      <c r="AJ128" s="1047"/>
      <c r="AK128" s="1048">
        <v>174429</v>
      </c>
      <c r="AL128" s="1046"/>
      <c r="AM128" s="1046"/>
      <c r="AN128" s="1046"/>
      <c r="AO128" s="1047"/>
      <c r="AP128" s="1049"/>
      <c r="AQ128" s="1050"/>
      <c r="AR128" s="1050"/>
      <c r="AS128" s="1050"/>
      <c r="AT128" s="1051"/>
      <c r="AU128" s="220"/>
      <c r="AV128" s="220"/>
      <c r="AW128" s="220"/>
      <c r="AX128" s="896" t="s">
        <v>460</v>
      </c>
      <c r="AY128" s="897"/>
      <c r="AZ128" s="897"/>
      <c r="BA128" s="897"/>
      <c r="BB128" s="897"/>
      <c r="BC128" s="897"/>
      <c r="BD128" s="897"/>
      <c r="BE128" s="898"/>
      <c r="BF128" s="1052" t="s">
        <v>122</v>
      </c>
      <c r="BG128" s="1053"/>
      <c r="BH128" s="1053"/>
      <c r="BI128" s="1053"/>
      <c r="BJ128" s="1053"/>
      <c r="BK128" s="1053"/>
      <c r="BL128" s="1054"/>
      <c r="BM128" s="1052">
        <v>13.41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461</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462</v>
      </c>
      <c r="X129" s="1071"/>
      <c r="Y129" s="1071"/>
      <c r="Z129" s="1072"/>
      <c r="AA129" s="958">
        <v>9235803</v>
      </c>
      <c r="AB129" s="959"/>
      <c r="AC129" s="959"/>
      <c r="AD129" s="959"/>
      <c r="AE129" s="960"/>
      <c r="AF129" s="961">
        <v>9379667</v>
      </c>
      <c r="AG129" s="959"/>
      <c r="AH129" s="959"/>
      <c r="AI129" s="959"/>
      <c r="AJ129" s="960"/>
      <c r="AK129" s="961">
        <v>9574631</v>
      </c>
      <c r="AL129" s="959"/>
      <c r="AM129" s="959"/>
      <c r="AN129" s="959"/>
      <c r="AO129" s="960"/>
      <c r="AP129" s="1073"/>
      <c r="AQ129" s="1074"/>
      <c r="AR129" s="1074"/>
      <c r="AS129" s="1074"/>
      <c r="AT129" s="1075"/>
      <c r="AU129" s="221"/>
      <c r="AV129" s="221"/>
      <c r="AW129" s="221"/>
      <c r="AX129" s="1065" t="s">
        <v>463</v>
      </c>
      <c r="AY129" s="923"/>
      <c r="AZ129" s="923"/>
      <c r="BA129" s="923"/>
      <c r="BB129" s="923"/>
      <c r="BC129" s="923"/>
      <c r="BD129" s="923"/>
      <c r="BE129" s="924"/>
      <c r="BF129" s="1066" t="s">
        <v>122</v>
      </c>
      <c r="BG129" s="1067"/>
      <c r="BH129" s="1067"/>
      <c r="BI129" s="1067"/>
      <c r="BJ129" s="1067"/>
      <c r="BK129" s="1067"/>
      <c r="BL129" s="1068"/>
      <c r="BM129" s="1066">
        <v>18.41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465</v>
      </c>
      <c r="X130" s="1071"/>
      <c r="Y130" s="1071"/>
      <c r="Z130" s="1072"/>
      <c r="AA130" s="958">
        <v>1553897</v>
      </c>
      <c r="AB130" s="959"/>
      <c r="AC130" s="959"/>
      <c r="AD130" s="959"/>
      <c r="AE130" s="960"/>
      <c r="AF130" s="961">
        <v>1523097</v>
      </c>
      <c r="AG130" s="959"/>
      <c r="AH130" s="959"/>
      <c r="AI130" s="959"/>
      <c r="AJ130" s="960"/>
      <c r="AK130" s="961">
        <v>1505752</v>
      </c>
      <c r="AL130" s="959"/>
      <c r="AM130" s="959"/>
      <c r="AN130" s="959"/>
      <c r="AO130" s="960"/>
      <c r="AP130" s="1073"/>
      <c r="AQ130" s="1074"/>
      <c r="AR130" s="1074"/>
      <c r="AS130" s="1074"/>
      <c r="AT130" s="1075"/>
      <c r="AU130" s="221"/>
      <c r="AV130" s="221"/>
      <c r="AW130" s="221"/>
      <c r="AX130" s="1065" t="s">
        <v>466</v>
      </c>
      <c r="AY130" s="923"/>
      <c r="AZ130" s="923"/>
      <c r="BA130" s="923"/>
      <c r="BB130" s="923"/>
      <c r="BC130" s="923"/>
      <c r="BD130" s="923"/>
      <c r="BE130" s="924"/>
      <c r="BF130" s="1101">
        <v>9.9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467</v>
      </c>
      <c r="X131" s="1108"/>
      <c r="Y131" s="1108"/>
      <c r="Z131" s="1109"/>
      <c r="AA131" s="1004">
        <v>7681906</v>
      </c>
      <c r="AB131" s="986"/>
      <c r="AC131" s="986"/>
      <c r="AD131" s="986"/>
      <c r="AE131" s="987"/>
      <c r="AF131" s="985">
        <v>7856570</v>
      </c>
      <c r="AG131" s="986"/>
      <c r="AH131" s="986"/>
      <c r="AI131" s="986"/>
      <c r="AJ131" s="987"/>
      <c r="AK131" s="985">
        <v>8068879</v>
      </c>
      <c r="AL131" s="986"/>
      <c r="AM131" s="986"/>
      <c r="AN131" s="986"/>
      <c r="AO131" s="987"/>
      <c r="AP131" s="1110"/>
      <c r="AQ131" s="1111"/>
      <c r="AR131" s="1111"/>
      <c r="AS131" s="1111"/>
      <c r="AT131" s="1112"/>
      <c r="AU131" s="221"/>
      <c r="AV131" s="221"/>
      <c r="AW131" s="221"/>
      <c r="AX131" s="1083" t="s">
        <v>468</v>
      </c>
      <c r="AY131" s="726"/>
      <c r="AZ131" s="726"/>
      <c r="BA131" s="726"/>
      <c r="BB131" s="726"/>
      <c r="BC131" s="726"/>
      <c r="BD131" s="726"/>
      <c r="BE131" s="1036"/>
      <c r="BF131" s="1084">
        <v>25.3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469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470</v>
      </c>
      <c r="W132" s="1094"/>
      <c r="X132" s="1094"/>
      <c r="Y132" s="1094"/>
      <c r="Z132" s="1095"/>
      <c r="AA132" s="1096">
        <v>10.534860849999999</v>
      </c>
      <c r="AB132" s="1097"/>
      <c r="AC132" s="1097"/>
      <c r="AD132" s="1097"/>
      <c r="AE132" s="1098"/>
      <c r="AF132" s="1099">
        <v>9.6953540260000004</v>
      </c>
      <c r="AG132" s="1097"/>
      <c r="AH132" s="1097"/>
      <c r="AI132" s="1097"/>
      <c r="AJ132" s="1098"/>
      <c r="AK132" s="1099">
        <v>9.7150772029999999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471</v>
      </c>
      <c r="W133" s="1077"/>
      <c r="X133" s="1077"/>
      <c r="Y133" s="1077"/>
      <c r="Z133" s="1078"/>
      <c r="AA133" s="1079">
        <v>9.6</v>
      </c>
      <c r="AB133" s="1080"/>
      <c r="AC133" s="1080"/>
      <c r="AD133" s="1080"/>
      <c r="AE133" s="1081"/>
      <c r="AF133" s="1079">
        <v>10</v>
      </c>
      <c r="AG133" s="1080"/>
      <c r="AH133" s="1080"/>
      <c r="AI133" s="1080"/>
      <c r="AJ133" s="1081"/>
      <c r="AK133" s="1079">
        <v>9.9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K8h1aWnfAA/0n9gR3wEoUamwnkRRRn85MF4sBB90KlSoGqMqxIbHoPnOI0lfyPrIHkJ3R/P8nasVw3mq31iuA==" saltValue="8YswwFODu39W6tJQ07TY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4"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38" zoomScaleNormal="85" zoomScaleSheetLayoutView="100" workbookViewId="0">
      <selection activeCell="CU27" sqref="CU2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UySxDwdCoeUWpg1gGD2OB2rMRqv/tFT8KJn9cTozacAMSwwU9yVlkh8yEEOuz4Vg0vP3CnSfa7014lhMn4uJQ==" saltValue="U8vPaw1CVozxiM3PLxYyX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dWZJmxTgU3kBAEiViZTfJ04G8eU6wgd4PRwEg3XFu1IHsSscoCN1/bfDglDId805st8DJy/tjh2lJa+nsmNg==" saltValue="VdoDmM5sskxbL5SR2u+RVw=="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475</v>
      </c>
      <c r="AP7" s="260"/>
      <c r="AQ7" s="261" t="s">
        <v>476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477</v>
      </c>
      <c r="AQ8" s="267" t="s">
        <v>478</v>
      </c>
      <c r="AR8" s="268" t="s">
        <v>479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480</v>
      </c>
      <c r="AL9" s="1117"/>
      <c r="AM9" s="1117"/>
      <c r="AN9" s="1118"/>
      <c r="AO9" s="269">
        <v>3415013</v>
      </c>
      <c r="AP9" s="269">
        <v>117930</v>
      </c>
      <c r="AQ9" s="270">
        <v>117270</v>
      </c>
      <c r="AR9" s="271">
        <v>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481</v>
      </c>
      <c r="AL10" s="1117"/>
      <c r="AM10" s="1117"/>
      <c r="AN10" s="1118"/>
      <c r="AO10" s="272">
        <v>400270</v>
      </c>
      <c r="AP10" s="272">
        <v>13822</v>
      </c>
      <c r="AQ10" s="273">
        <v>10490</v>
      </c>
      <c r="AR10" s="274">
        <v>31.8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482</v>
      </c>
      <c r="AL11" s="1117"/>
      <c r="AM11" s="1117"/>
      <c r="AN11" s="1118"/>
      <c r="AO11" s="272">
        <v>52095</v>
      </c>
      <c r="AP11" s="272">
        <v>1799</v>
      </c>
      <c r="AQ11" s="273">
        <v>1802</v>
      </c>
      <c r="AR11" s="274">
        <v>-0.2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483</v>
      </c>
      <c r="AL12" s="1117"/>
      <c r="AM12" s="1117"/>
      <c r="AN12" s="1118"/>
      <c r="AO12" s="272" t="s">
        <v>484</v>
      </c>
      <c r="AP12" s="272" t="s">
        <v>484</v>
      </c>
      <c r="AQ12" s="273">
        <v>3</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485</v>
      </c>
      <c r="AL13" s="1117"/>
      <c r="AM13" s="1117"/>
      <c r="AN13" s="1118"/>
      <c r="AO13" s="272">
        <v>74029</v>
      </c>
      <c r="AP13" s="272">
        <v>2556</v>
      </c>
      <c r="AQ13" s="273">
        <v>4482</v>
      </c>
      <c r="AR13" s="274">
        <v>-43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486</v>
      </c>
      <c r="AL14" s="1117"/>
      <c r="AM14" s="1117"/>
      <c r="AN14" s="1118"/>
      <c r="AO14" s="272">
        <v>12675</v>
      </c>
      <c r="AP14" s="272">
        <v>438</v>
      </c>
      <c r="AQ14" s="273">
        <v>2749</v>
      </c>
      <c r="AR14" s="274">
        <v>-84.1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487</v>
      </c>
      <c r="AL15" s="1120"/>
      <c r="AM15" s="1120"/>
      <c r="AN15" s="1121"/>
      <c r="AO15" s="272">
        <v>-151563</v>
      </c>
      <c r="AP15" s="272">
        <v>-5234</v>
      </c>
      <c r="AQ15" s="273">
        <v>-7399</v>
      </c>
      <c r="AR15" s="274">
        <v>-29.3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3802519</v>
      </c>
      <c r="AP16" s="272">
        <v>131312</v>
      </c>
      <c r="AQ16" s="273">
        <v>129397</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492</v>
      </c>
      <c r="AL21" s="1123"/>
      <c r="AM21" s="1123"/>
      <c r="AN21" s="1124"/>
      <c r="AO21" s="285">
        <v>9.08</v>
      </c>
      <c r="AP21" s="286">
        <v>11.07</v>
      </c>
      <c r="AQ21" s="287">
        <v>-1.99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493</v>
      </c>
      <c r="AL22" s="1123"/>
      <c r="AM22" s="1123"/>
      <c r="AN22" s="1124"/>
      <c r="AO22" s="290">
        <v>98.4</v>
      </c>
      <c r="AP22" s="291">
        <v>97.2</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475</v>
      </c>
      <c r="AP30" s="260"/>
      <c r="AQ30" s="261" t="s">
        <v>476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477</v>
      </c>
      <c r="AQ31" s="267" t="s">
        <v>478</v>
      </c>
      <c r="AR31" s="268" t="s">
        <v>479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497</v>
      </c>
      <c r="AL32" s="1131"/>
      <c r="AM32" s="1131"/>
      <c r="AN32" s="1132"/>
      <c r="AO32" s="300">
        <v>1833618</v>
      </c>
      <c r="AP32" s="300">
        <v>63320</v>
      </c>
      <c r="AQ32" s="301">
        <v>74841</v>
      </c>
      <c r="AR32" s="302">
        <v>-15.4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498</v>
      </c>
      <c r="AL33" s="1131"/>
      <c r="AM33" s="1131"/>
      <c r="AN33" s="113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499</v>
      </c>
      <c r="AL34" s="1131"/>
      <c r="AM34" s="1131"/>
      <c r="AN34" s="1132"/>
      <c r="AO34" s="300" t="s">
        <v>484</v>
      </c>
      <c r="AP34" s="300" t="s">
        <v>484</v>
      </c>
      <c r="AQ34" s="301">
        <v>1</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500</v>
      </c>
      <c r="AL35" s="1131"/>
      <c r="AM35" s="1131"/>
      <c r="AN35" s="1132"/>
      <c r="AO35" s="300">
        <v>552619</v>
      </c>
      <c r="AP35" s="300">
        <v>19083</v>
      </c>
      <c r="AQ35" s="301">
        <v>16683</v>
      </c>
      <c r="AR35" s="302">
        <v>14.4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501</v>
      </c>
      <c r="AL36" s="1131"/>
      <c r="AM36" s="1131"/>
      <c r="AN36" s="1132"/>
      <c r="AO36" s="300">
        <v>77842</v>
      </c>
      <c r="AP36" s="300">
        <v>2688</v>
      </c>
      <c r="AQ36" s="301">
        <v>2411</v>
      </c>
      <c r="AR36" s="302">
        <v>11.5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502</v>
      </c>
      <c r="AL37" s="1131"/>
      <c r="AM37" s="1131"/>
      <c r="AN37" s="1132"/>
      <c r="AO37" s="300" t="s">
        <v>484</v>
      </c>
      <c r="AP37" s="300" t="s">
        <v>484</v>
      </c>
      <c r="AQ37" s="301">
        <v>548</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503</v>
      </c>
      <c r="AL38" s="1134"/>
      <c r="AM38" s="1134"/>
      <c r="AN38" s="1135"/>
      <c r="AO38" s="303" t="s">
        <v>484</v>
      </c>
      <c r="AP38" s="303" t="s">
        <v>484</v>
      </c>
      <c r="AQ38" s="304">
        <v>7</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504</v>
      </c>
      <c r="AL39" s="1134"/>
      <c r="AM39" s="1134"/>
      <c r="AN39" s="1135"/>
      <c r="AO39" s="300">
        <v>-174429</v>
      </c>
      <c r="AP39" s="300">
        <v>-6024</v>
      </c>
      <c r="AQ39" s="301">
        <v>-3756</v>
      </c>
      <c r="AR39" s="302">
        <v>60.4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505</v>
      </c>
      <c r="AL40" s="1131"/>
      <c r="AM40" s="1131"/>
      <c r="AN40" s="1132"/>
      <c r="AO40" s="300">
        <v>-1505752</v>
      </c>
      <c r="AP40" s="300">
        <v>-51998</v>
      </c>
      <c r="AQ40" s="301">
        <v>-63247</v>
      </c>
      <c r="AR40" s="302">
        <v>-17.8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783898</v>
      </c>
      <c r="AP41" s="300">
        <v>27070</v>
      </c>
      <c r="AQ41" s="301">
        <v>27488</v>
      </c>
      <c r="AR41" s="302">
        <v>-1.5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475</v>
      </c>
      <c r="AN49" s="1127" t="s">
        <v>508</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509</v>
      </c>
      <c r="AO50" s="317" t="s">
        <v>510</v>
      </c>
      <c r="AP50" s="318" t="s">
        <v>511</v>
      </c>
      <c r="AQ50" s="319" t="s">
        <v>512</v>
      </c>
      <c r="AR50" s="320" t="s">
        <v>513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1003395</v>
      </c>
      <c r="AN51" s="322">
        <v>33526</v>
      </c>
      <c r="AO51" s="323">
        <v>-66.900000000000006</v>
      </c>
      <c r="AP51" s="324">
        <v>92632</v>
      </c>
      <c r="AQ51" s="325">
        <v>-1.5</v>
      </c>
      <c r="AR51" s="326">
        <v>-65.400000000000006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370881</v>
      </c>
      <c r="AN52" s="330">
        <v>12392</v>
      </c>
      <c r="AO52" s="331">
        <v>-70.900000000000006</v>
      </c>
      <c r="AP52" s="332">
        <v>47978</v>
      </c>
      <c r="AQ52" s="333">
        <v>-2</v>
      </c>
      <c r="AR52" s="334">
        <v>-68.900000000000006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1904828</v>
      </c>
      <c r="AN53" s="322">
        <v>64185</v>
      </c>
      <c r="AO53" s="323">
        <v>91.4</v>
      </c>
      <c r="AP53" s="324">
        <v>96469</v>
      </c>
      <c r="AQ53" s="325">
        <v>4.0999999999999996</v>
      </c>
      <c r="AR53" s="326">
        <v>87.3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773574</v>
      </c>
      <c r="AN54" s="330">
        <v>26066</v>
      </c>
      <c r="AO54" s="331">
        <v>110.3</v>
      </c>
      <c r="AP54" s="332">
        <v>49775</v>
      </c>
      <c r="AQ54" s="333">
        <v>3.7</v>
      </c>
      <c r="AR54" s="334">
        <v>106.6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1132880</v>
      </c>
      <c r="AN55" s="322">
        <v>38329</v>
      </c>
      <c r="AO55" s="323">
        <v>-40.299999999999997</v>
      </c>
      <c r="AP55" s="324">
        <v>85743</v>
      </c>
      <c r="AQ55" s="325">
        <v>-11.1</v>
      </c>
      <c r="AR55" s="326">
        <v>-29.2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543255</v>
      </c>
      <c r="AN56" s="330">
        <v>18380</v>
      </c>
      <c r="AO56" s="331">
        <v>-29.5</v>
      </c>
      <c r="AP56" s="332">
        <v>45231</v>
      </c>
      <c r="AQ56" s="333">
        <v>-9.1</v>
      </c>
      <c r="AR56" s="334">
        <v>-20.399999999999999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1228827</v>
      </c>
      <c r="AN57" s="322">
        <v>42003</v>
      </c>
      <c r="AO57" s="323">
        <v>9.6</v>
      </c>
      <c r="AP57" s="324">
        <v>92509</v>
      </c>
      <c r="AQ57" s="325">
        <v>7.9</v>
      </c>
      <c r="AR57" s="326">
        <v>1.7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712910</v>
      </c>
      <c r="AN58" s="330">
        <v>24368</v>
      </c>
      <c r="AO58" s="331">
        <v>32.6</v>
      </c>
      <c r="AP58" s="332">
        <v>52274</v>
      </c>
      <c r="AQ58" s="333">
        <v>15.6</v>
      </c>
      <c r="AR58" s="334">
        <v>17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1491621</v>
      </c>
      <c r="AN59" s="322">
        <v>51510</v>
      </c>
      <c r="AO59" s="323">
        <v>22.6</v>
      </c>
      <c r="AP59" s="324">
        <v>98544</v>
      </c>
      <c r="AQ59" s="325">
        <v>6.5</v>
      </c>
      <c r="AR59" s="326">
        <v>16.100000000000001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686179</v>
      </c>
      <c r="AN60" s="330">
        <v>23696</v>
      </c>
      <c r="AO60" s="331">
        <v>-2.8</v>
      </c>
      <c r="AP60" s="332">
        <v>55816</v>
      </c>
      <c r="AQ60" s="333">
        <v>6.8</v>
      </c>
      <c r="AR60" s="334">
        <v>-9.6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1352310</v>
      </c>
      <c r="AN61" s="337">
        <v>45911</v>
      </c>
      <c r="AO61" s="338">
        <v>3.3</v>
      </c>
      <c r="AP61" s="339">
        <v>93179</v>
      </c>
      <c r="AQ61" s="340">
        <v>1.2</v>
      </c>
      <c r="AR61" s="326">
        <v>2.1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617360</v>
      </c>
      <c r="AN62" s="330">
        <v>20980</v>
      </c>
      <c r="AO62" s="331">
        <v>7.9</v>
      </c>
      <c r="AP62" s="332">
        <v>50215</v>
      </c>
      <c r="AQ62" s="333">
        <v>3</v>
      </c>
      <c r="AR62" s="334">
        <v>4.9000000000000004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XO69GJwAArzyDMKTR4Vrx/nBwm8QVABprSFgZLee2prezy2hBjc9c7oJTz1lW/KM8PzlSCCIAL//n/3C3hg8g==" saltValue="P0Cq+XB85bMs8HdluD0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472</v>
      </c>
    </row>
    <row r="121" spans="125:125" ht="13.5" hidden="1" customHeight="1" x14ac:dyDescent="0.15">
      <c r="DU121" s="247"/>
    </row>
  </sheetData>
  <sheetProtection algorithmName="SHA-512" hashValue="nZTyyPzKE+slhPEBfRixTHlh9/nTqPrq6ArjhvuzzwSU1PV1B0HNeAMo73h/f+m+C4S1yXHGtMZFhV7Cbmr5bA==" saltValue="ZVlhbMCMpXEYMLmvnTF9I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472</v>
      </c>
    </row>
  </sheetData>
  <sheetProtection algorithmName="SHA-512" hashValue="hWjjSH8PbExRS/2A/AfSLkthDL7bA/gEk4eeaVLGmTOkDHWtYpy7kt2lWTTKK9AHbnIIxSBFTccSJ1cvXSikng==" saltValue="yzSFRq02EcX/yIOOox/vO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9.9600000000000009</v>
      </c>
      <c r="G47" s="12">
        <v>16.989999999999998</v>
      </c>
      <c r="H47" s="12">
        <v>22.25</v>
      </c>
      <c r="I47" s="12">
        <v>24.67</v>
      </c>
      <c r="J47" s="13">
        <v>20.83</v>
      </c>
    </row>
    <row r="48" spans="2:10" ht="57.75" customHeight="1" x14ac:dyDescent="0.15">
      <c r="B48" s="14"/>
      <c r="C48" s="1141" t="s">
        <v>4</v>
      </c>
      <c r="D48" s="1141"/>
      <c r="E48" s="1142"/>
      <c r="F48" s="15">
        <v>6.4</v>
      </c>
      <c r="G48" s="16">
        <v>7.47</v>
      </c>
      <c r="H48" s="16">
        <v>8.1999999999999993</v>
      </c>
      <c r="I48" s="16">
        <v>5.81</v>
      </c>
      <c r="J48" s="17">
        <v>7.23</v>
      </c>
    </row>
    <row r="49" spans="2:10" ht="57.75" customHeight="1" thickBot="1" x14ac:dyDescent="0.2">
      <c r="B49" s="18"/>
      <c r="C49" s="1143" t="s">
        <v>5</v>
      </c>
      <c r="D49" s="1143"/>
      <c r="E49" s="1144"/>
      <c r="F49" s="19" t="s">
        <v>527</v>
      </c>
      <c r="G49" s="20">
        <v>5.91</v>
      </c>
      <c r="H49" s="20">
        <v>2.12</v>
      </c>
      <c r="I49" s="20">
        <v>4.5599999999999996</v>
      </c>
      <c r="J49" s="21" t="s">
        <v>528</v>
      </c>
    </row>
    <row r="50" spans="2:10" x14ac:dyDescent="0.15"/>
  </sheetData>
  <sheetProtection algorithmName="SHA-512" hashValue="+epi//H+9Q4fvV9UY2ThTsi0GEy5v5VQMWhw83PeNFcA0ry+iBl8pb+RZoa3hTGJq7glsBqpGEchdfqfdVETaA==" saltValue="R6qOTgp7ky5MLh+ElC0N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大輝</cp:lastModifiedBy>
  <cp:lastPrinted>2026-03-23T23:53:27Z</cp:lastPrinted>
  <dcterms:created xsi:type="dcterms:W3CDTF">2026-02-23T06:34:24Z</dcterms:created>
  <dcterms:modified xsi:type="dcterms:W3CDTF">2026-03-24T07:52:57Z</dcterms:modified>
  <cp:category/>
</cp:coreProperties>
</file>