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D6DOgpvLUqjI1nwnFH7c3j/ioJe9Uo6IdF3UAFxxNH2szeqXQeOmkzzrIby5V+i/7+g/+gbrkq0knqA11yw9A==" workbookSaltValue="bhzL9XdGOCYWrGpZTByPDg==" workbookSpinCount="100000"/>
  <bookViews>
    <workbookView xWindow="0" yWindow="0" windowWidth="23040" windowHeight="921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<sst xmlns="http://schemas.openxmlformats.org/spreadsheetml/2006/main" xmlns:r="http://schemas.openxmlformats.org/officeDocument/2006/relationships" count="114" uniqueCount="114">
  <si>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</si>
  <si>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 xml:space="preserve">　「有形固定資産減価償却率」は、類似団体平均よりも高く、施設の老朽化が進んでいる傾向にあります。維持管理適正化計画などに基づき、今後も計画的な更新投資を進めます。
　「管渠老朽化率」は、法定耐用年数を超えた管渠がないため0%となっています。
　「管渠改善率」は、法定耐用年数を超えた管渠がないため低い状況ですが、今後は計画的に長寿命化を進めていく予定です。
</t>
  </si>
  <si>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</si>
  <si>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</si>
  <si>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</si>
  <si>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</si>
  <si>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</si>
  <si>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</si>
  <si>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</si>
  <si>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</si>
  <si>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</si>
  <si>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</si>
  <si>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</si>
  <si>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</si>
  <si>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</si>
  <si>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</si>
  <si>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</si>
  <si>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</si>
  <si>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</si>
  <si>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</si>
  <si>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</si>
  <si>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</si>
  <si>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</si>
  <si>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</si>
  <si>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</si>
  <si>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</si>
  <si>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</si>
  <si>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</si>
  <si>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</si>
  <si>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</si>
  <si>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</si>
  <si>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</si>
  <si>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</si>
  <si>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</si>
  <si>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</si>
  <si>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</si>
  <si>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</si>
  <si>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</si>
  <si>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</si>
  <si>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</si>
  <si>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</si>
  <si>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</si>
  <si>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</si>
  <si>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</si>
  <si>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</si>
  <si>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</si>
  <si>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</si>
  <si>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</si>
  <si>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</si>
  <si>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</si>
  <si>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</si>
  <si>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</si>
  <si>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</si>
  <si>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</si>
  <si>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</si>
  <si>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</si>
  <si>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</si>
  <si>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</si>
  <si>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</si>
  <si>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</si>
  <si>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</si>
  <si>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</si>
  <si>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</si>
  <si>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</si>
  <si>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</si>
  <si>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</si>
  <si>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</si>
  <si>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</si>
  <si>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</si>
  <si>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</si>
  <si>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</si>
  <si>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</si>
  <si>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</si>
  <si>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</si>
  <si>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</si>
  <si>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</si>
  <si>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</si>
  <si>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</si>
  <si>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</si>
  <si>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</si>
  <si>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</si>
  <si>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</si>
  <si>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</si>
  <si>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</si>
  <si>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</si>
  <si>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</si>
  <si>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</si>
  <si>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</si>
  <si>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</si>
  <si>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</si>
  <si>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</si>
  <si>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</si>
  <si>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</si>
  <si>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</si>
  <si>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</si>
  <si>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</si>
  <si>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</si>
  <si>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</si>
  <si>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長野県　東御市</t>
  </si>
  <si>
    <t>法適用</t>
  </si>
  <si>
    <t>下水道事業</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</si>
  <si>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</si>
  <si>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</si>
  <si>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</si>
  <si>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</si>
  <si>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</si>
  <si>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</si>
  <si>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</si>
  <si>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</si>
  <si>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</si>
  <si>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</si>
  <si>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</si>
  <si>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人口減少に伴う料金収入の減少や、物価等高騰に伴う営業費用の増加により、下水道事業の維持が困難とならないよう、経営戦略の見直しを適宜行い、能率的な管理の下、適正な原価をこえない使用料の設定についても検討して参ります。
　また、公営企業に携わる人材確保の困難や施設の老朽化に伴う更新需要の増大が見込まれるため、官民連携、広域連携、維持管理適正化等を推進し、長期的な視点に立った、計画的・効率的な維持管理を進め、持続可能な下水道事業の実現に向け努めて参ります。</t>
  </si>
  <si>
    <t>　「経常収支比率」は単年度の収支が黒字であることを示す100％以上となっていますが、類似団体平均よりも低い状況となりました。
　「経費回収率」は類似団体平均より高い傾向にあり、使用料で回収すべき経費を全て使用料で賄えている状況を示す100％以上となっています。
　「汚水処理原価」は類似団体平均より低い傾向にあります。
　「流動比率」は、平均を上回るものの短期間の支払能力が高いといえる状況にはありません。
　「企業債残高対事業規模比率」が上昇しているのは、統廃合事業によるものと考えます。
　「施設利用率」、「水洗化率」は類似団体平均よりも高い傾向となっています。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</si>
</sst>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8.e-002</c:v>
                </c:pt>
                <c:pt idx="2">
                  <c:v>5.e-002</c:v>
                </c:pt>
                <c:pt idx="3" formatCode="#,##0.00;&quot;△&quot;#,##0.00">
                  <c:v>0</c:v>
                </c:pt>
                <c:pt idx="4">
                  <c:v>3.e-002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54.78</c:v>
                </c:pt>
                <c:pt idx="1">
                  <c:v>58.27</c:v>
                </c:pt>
                <c:pt idx="2">
                  <c:v>59.34</c:v>
                </c:pt>
                <c:pt idx="3">
                  <c:v>46.42</c:v>
                </c:pt>
                <c:pt idx="4">
                  <c:v>55.28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92.84</c:v>
                </c:pt>
                <c:pt idx="1">
                  <c:v>93.42</c:v>
                </c:pt>
                <c:pt idx="2">
                  <c:v>93.49</c:v>
                </c:pt>
                <c:pt idx="3">
                  <c:v>93.64</c:v>
                </c:pt>
                <c:pt idx="4">
                  <c:v>94.5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110.31</c:v>
                </c:pt>
                <c:pt idx="1">
                  <c:v>105.41</c:v>
                </c:pt>
                <c:pt idx="2">
                  <c:v>106.24</c:v>
                </c:pt>
                <c:pt idx="3">
                  <c:v>104.9</c:v>
                </c:pt>
                <c:pt idx="4">
                  <c:v>101.6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32.880000000000003</c:v>
                </c:pt>
                <c:pt idx="1">
                  <c:v>35.299999999999997</c:v>
                </c:pt>
                <c:pt idx="2">
                  <c:v>36.85</c:v>
                </c:pt>
                <c:pt idx="3">
                  <c:v>38.51</c:v>
                </c:pt>
                <c:pt idx="4">
                  <c:v>39.71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123.09</c:v>
                </c:pt>
                <c:pt idx="1">
                  <c:v>155.16999999999999</c:v>
                </c:pt>
                <c:pt idx="2">
                  <c:v>168.78</c:v>
                </c:pt>
                <c:pt idx="3">
                  <c:v>178.44</c:v>
                </c:pt>
                <c:pt idx="4">
                  <c:v>190.64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438.07</c:v>
                </c:pt>
                <c:pt idx="1">
                  <c:v>367.84</c:v>
                </c:pt>
                <c:pt idx="2">
                  <c:v>689.65</c:v>
                </c:pt>
                <c:pt idx="3">
                  <c:v>800.2</c:v>
                </c:pt>
                <c:pt idx="4">
                  <c:v>1155.5999999999999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166.37</c:v>
                </c:pt>
                <c:pt idx="1">
                  <c:v>167.5</c:v>
                </c:pt>
                <c:pt idx="2">
                  <c:v>167.59</c:v>
                </c:pt>
                <c:pt idx="3">
                  <c:v>168.82</c:v>
                </c:pt>
                <c:pt idx="4">
                  <c:v>171.9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2661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8" sqref="B8:H8"/>
    </sheetView>
  </sheetViews>
  <sheetFormatPr defaultColWidth="2.625" defaultRowHeight="13"/>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長野県　東御市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8</v>
      </c>
      <c r="J7" s="5"/>
      <c r="K7" s="5"/>
      <c r="L7" s="5"/>
      <c r="M7" s="5"/>
      <c r="N7" s="5"/>
      <c r="O7" s="5"/>
      <c r="P7" s="5" t="s">
        <v>11</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28958</v>
      </c>
      <c r="AM8" s="21"/>
      <c r="AN8" s="21"/>
      <c r="AO8" s="21"/>
      <c r="AP8" s="21"/>
      <c r="AQ8" s="21"/>
      <c r="AR8" s="21"/>
      <c r="AS8" s="21"/>
      <c r="AT8" s="7">
        <f>データ!T6</f>
        <v>112.37</v>
      </c>
      <c r="AU8" s="7"/>
      <c r="AV8" s="7"/>
      <c r="AW8" s="7"/>
      <c r="AX8" s="7"/>
      <c r="AY8" s="7"/>
      <c r="AZ8" s="7"/>
      <c r="BA8" s="7"/>
      <c r="BB8" s="7">
        <f>データ!U6</f>
        <v>257.7</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84.44</v>
      </c>
      <c r="J10" s="7"/>
      <c r="K10" s="7"/>
      <c r="L10" s="7"/>
      <c r="M10" s="7"/>
      <c r="N10" s="7"/>
      <c r="O10" s="7"/>
      <c r="P10" s="7">
        <f>データ!P6</f>
        <v>9.7100000000000009</v>
      </c>
      <c r="Q10" s="7"/>
      <c r="R10" s="7"/>
      <c r="S10" s="7"/>
      <c r="T10" s="7"/>
      <c r="U10" s="7"/>
      <c r="V10" s="7"/>
      <c r="W10" s="7">
        <f>データ!Q6</f>
        <v>68.91</v>
      </c>
      <c r="X10" s="7"/>
      <c r="Y10" s="7"/>
      <c r="Z10" s="7"/>
      <c r="AA10" s="7"/>
      <c r="AB10" s="7"/>
      <c r="AC10" s="7"/>
      <c r="AD10" s="21">
        <f>データ!R6</f>
        <v>3355</v>
      </c>
      <c r="AE10" s="21"/>
      <c r="AF10" s="21"/>
      <c r="AG10" s="21"/>
      <c r="AH10" s="21"/>
      <c r="AI10" s="21"/>
      <c r="AJ10" s="21"/>
      <c r="AK10" s="2"/>
      <c r="AL10" s="21">
        <f>データ!V6</f>
        <v>2799</v>
      </c>
      <c r="AM10" s="21"/>
      <c r="AN10" s="21"/>
      <c r="AO10" s="21"/>
      <c r="AP10" s="21"/>
      <c r="AQ10" s="21"/>
      <c r="AR10" s="21"/>
      <c r="AS10" s="21"/>
      <c r="AT10" s="7">
        <f>データ!W6</f>
        <v>0.87</v>
      </c>
      <c r="AU10" s="7"/>
      <c r="AV10" s="7"/>
      <c r="AW10" s="7"/>
      <c r="AX10" s="7"/>
      <c r="AY10" s="7"/>
      <c r="AZ10" s="7"/>
      <c r="BA10" s="7"/>
      <c r="BB10" s="7">
        <f>データ!X6</f>
        <v>3217.24</v>
      </c>
      <c r="BC10" s="7"/>
      <c r="BD10" s="7"/>
      <c r="BE10" s="7"/>
      <c r="BF10" s="7"/>
      <c r="BG10" s="7"/>
      <c r="BH10" s="7"/>
      <c r="BI10" s="7"/>
      <c r="BJ10" s="2"/>
      <c r="BK10" s="2"/>
      <c r="BL10" s="29" t="s">
        <v>39</v>
      </c>
      <c r="BM10" s="39"/>
      <c r="BN10" s="46" t="s">
        <v>3</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7</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2</v>
      </c>
      <c r="K84" s="12" t="s">
        <v>26</v>
      </c>
      <c r="L84" s="12" t="s">
        <v>54</v>
      </c>
      <c r="M84" s="12" t="s">
        <v>57</v>
      </c>
      <c r="N84" s="12" t="s">
        <v>61</v>
      </c>
      <c r="O84" s="12" t="s">
        <v>62</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SZ2ePSg6l1dHrx22OhQXr0YyJcMYw8ZzQIgPhvauUUWAfPQx7DL7sjmdVopHuJQfbIl09q4k0da/tSwupdQhg==" saltValue="o3pPJbAyRmxtcYCUj0DFo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10</v>
      </c>
      <c r="E3" s="58" t="s">
        <v>22</v>
      </c>
      <c r="F3" s="58" t="s">
        <v>63</v>
      </c>
      <c r="G3" s="58" t="s">
        <v>21</v>
      </c>
      <c r="H3" s="64" t="s">
        <v>66</v>
      </c>
      <c r="I3" s="67"/>
      <c r="J3" s="67"/>
      <c r="K3" s="67"/>
      <c r="L3" s="67"/>
      <c r="M3" s="67"/>
      <c r="N3" s="67"/>
      <c r="O3" s="67"/>
      <c r="P3" s="67"/>
      <c r="Q3" s="67"/>
      <c r="R3" s="67"/>
      <c r="S3" s="67"/>
      <c r="T3" s="67"/>
      <c r="U3" s="67"/>
      <c r="V3" s="67"/>
      <c r="W3" s="67"/>
      <c r="X3" s="72"/>
      <c r="Y3" s="75" t="s">
        <v>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44</v>
      </c>
      <c r="B5" s="60"/>
      <c r="C5" s="60"/>
      <c r="D5" s="60"/>
      <c r="E5" s="60"/>
      <c r="F5" s="60"/>
      <c r="G5" s="60"/>
      <c r="H5" s="66" t="s">
        <v>73</v>
      </c>
      <c r="I5" s="66" t="s">
        <v>74</v>
      </c>
      <c r="J5" s="66" t="s">
        <v>58</v>
      </c>
      <c r="K5" s="66" t="s">
        <v>75</v>
      </c>
      <c r="L5" s="66" t="s">
        <v>29</v>
      </c>
      <c r="M5" s="66" t="s">
        <v>18</v>
      </c>
      <c r="N5" s="66" t="s">
        <v>76</v>
      </c>
      <c r="O5" s="66" t="s">
        <v>77</v>
      </c>
      <c r="P5" s="66" t="s">
        <v>78</v>
      </c>
      <c r="Q5" s="66" t="s">
        <v>79</v>
      </c>
      <c r="R5" s="66" t="s">
        <v>80</v>
      </c>
      <c r="S5" s="66" t="s">
        <v>81</v>
      </c>
      <c r="T5" s="66" t="s">
        <v>82</v>
      </c>
      <c r="U5" s="66" t="s">
        <v>83</v>
      </c>
      <c r="V5" s="66" t="s">
        <v>84</v>
      </c>
      <c r="W5" s="66" t="s">
        <v>85</v>
      </c>
      <c r="X5" s="66" t="s">
        <v>86</v>
      </c>
      <c r="Y5" s="66" t="s">
        <v>87</v>
      </c>
      <c r="Z5" s="66" t="s">
        <v>9</v>
      </c>
      <c r="AA5" s="66" t="s">
        <v>88</v>
      </c>
      <c r="AB5" s="66" t="s">
        <v>89</v>
      </c>
      <c r="AC5" s="66" t="s">
        <v>90</v>
      </c>
      <c r="AD5" s="66" t="s">
        <v>91</v>
      </c>
      <c r="AE5" s="66" t="s">
        <v>92</v>
      </c>
      <c r="AF5" s="66" t="s">
        <v>42</v>
      </c>
      <c r="AG5" s="66" t="s">
        <v>94</v>
      </c>
      <c r="AH5" s="66" t="s">
        <v>95</v>
      </c>
      <c r="AI5" s="66" t="s">
        <v>38</v>
      </c>
      <c r="AJ5" s="66" t="s">
        <v>87</v>
      </c>
      <c r="AK5" s="66" t="s">
        <v>9</v>
      </c>
      <c r="AL5" s="66" t="s">
        <v>88</v>
      </c>
      <c r="AM5" s="66" t="s">
        <v>89</v>
      </c>
      <c r="AN5" s="66" t="s">
        <v>90</v>
      </c>
      <c r="AO5" s="66" t="s">
        <v>91</v>
      </c>
      <c r="AP5" s="66" t="s">
        <v>92</v>
      </c>
      <c r="AQ5" s="66" t="s">
        <v>42</v>
      </c>
      <c r="AR5" s="66" t="s">
        <v>94</v>
      </c>
      <c r="AS5" s="66" t="s">
        <v>95</v>
      </c>
      <c r="AT5" s="66" t="s">
        <v>96</v>
      </c>
      <c r="AU5" s="66" t="s">
        <v>87</v>
      </c>
      <c r="AV5" s="66" t="s">
        <v>9</v>
      </c>
      <c r="AW5" s="66" t="s">
        <v>88</v>
      </c>
      <c r="AX5" s="66" t="s">
        <v>89</v>
      </c>
      <c r="AY5" s="66" t="s">
        <v>90</v>
      </c>
      <c r="AZ5" s="66" t="s">
        <v>91</v>
      </c>
      <c r="BA5" s="66" t="s">
        <v>92</v>
      </c>
      <c r="BB5" s="66" t="s">
        <v>42</v>
      </c>
      <c r="BC5" s="66" t="s">
        <v>94</v>
      </c>
      <c r="BD5" s="66" t="s">
        <v>95</v>
      </c>
      <c r="BE5" s="66" t="s">
        <v>96</v>
      </c>
      <c r="BF5" s="66" t="s">
        <v>87</v>
      </c>
      <c r="BG5" s="66" t="s">
        <v>9</v>
      </c>
      <c r="BH5" s="66" t="s">
        <v>88</v>
      </c>
      <c r="BI5" s="66" t="s">
        <v>89</v>
      </c>
      <c r="BJ5" s="66" t="s">
        <v>90</v>
      </c>
      <c r="BK5" s="66" t="s">
        <v>91</v>
      </c>
      <c r="BL5" s="66" t="s">
        <v>92</v>
      </c>
      <c r="BM5" s="66" t="s">
        <v>42</v>
      </c>
      <c r="BN5" s="66" t="s">
        <v>94</v>
      </c>
      <c r="BO5" s="66" t="s">
        <v>95</v>
      </c>
      <c r="BP5" s="66" t="s">
        <v>96</v>
      </c>
      <c r="BQ5" s="66" t="s">
        <v>87</v>
      </c>
      <c r="BR5" s="66" t="s">
        <v>9</v>
      </c>
      <c r="BS5" s="66" t="s">
        <v>88</v>
      </c>
      <c r="BT5" s="66" t="s">
        <v>89</v>
      </c>
      <c r="BU5" s="66" t="s">
        <v>90</v>
      </c>
      <c r="BV5" s="66" t="s">
        <v>91</v>
      </c>
      <c r="BW5" s="66" t="s">
        <v>92</v>
      </c>
      <c r="BX5" s="66" t="s">
        <v>42</v>
      </c>
      <c r="BY5" s="66" t="s">
        <v>94</v>
      </c>
      <c r="BZ5" s="66" t="s">
        <v>95</v>
      </c>
      <c r="CA5" s="66" t="s">
        <v>96</v>
      </c>
      <c r="CB5" s="66" t="s">
        <v>87</v>
      </c>
      <c r="CC5" s="66" t="s">
        <v>9</v>
      </c>
      <c r="CD5" s="66" t="s">
        <v>88</v>
      </c>
      <c r="CE5" s="66" t="s">
        <v>89</v>
      </c>
      <c r="CF5" s="66" t="s">
        <v>90</v>
      </c>
      <c r="CG5" s="66" t="s">
        <v>91</v>
      </c>
      <c r="CH5" s="66" t="s">
        <v>92</v>
      </c>
      <c r="CI5" s="66" t="s">
        <v>42</v>
      </c>
      <c r="CJ5" s="66" t="s">
        <v>94</v>
      </c>
      <c r="CK5" s="66" t="s">
        <v>95</v>
      </c>
      <c r="CL5" s="66" t="s">
        <v>96</v>
      </c>
      <c r="CM5" s="66" t="s">
        <v>87</v>
      </c>
      <c r="CN5" s="66" t="s">
        <v>9</v>
      </c>
      <c r="CO5" s="66" t="s">
        <v>88</v>
      </c>
      <c r="CP5" s="66" t="s">
        <v>89</v>
      </c>
      <c r="CQ5" s="66" t="s">
        <v>90</v>
      </c>
      <c r="CR5" s="66" t="s">
        <v>91</v>
      </c>
      <c r="CS5" s="66" t="s">
        <v>92</v>
      </c>
      <c r="CT5" s="66" t="s">
        <v>42</v>
      </c>
      <c r="CU5" s="66" t="s">
        <v>94</v>
      </c>
      <c r="CV5" s="66" t="s">
        <v>95</v>
      </c>
      <c r="CW5" s="66" t="s">
        <v>96</v>
      </c>
      <c r="CX5" s="66" t="s">
        <v>87</v>
      </c>
      <c r="CY5" s="66" t="s">
        <v>9</v>
      </c>
      <c r="CZ5" s="66" t="s">
        <v>88</v>
      </c>
      <c r="DA5" s="66" t="s">
        <v>89</v>
      </c>
      <c r="DB5" s="66" t="s">
        <v>90</v>
      </c>
      <c r="DC5" s="66" t="s">
        <v>91</v>
      </c>
      <c r="DD5" s="66" t="s">
        <v>92</v>
      </c>
      <c r="DE5" s="66" t="s">
        <v>42</v>
      </c>
      <c r="DF5" s="66" t="s">
        <v>94</v>
      </c>
      <c r="DG5" s="66" t="s">
        <v>95</v>
      </c>
      <c r="DH5" s="66" t="s">
        <v>96</v>
      </c>
      <c r="DI5" s="66" t="s">
        <v>87</v>
      </c>
      <c r="DJ5" s="66" t="s">
        <v>9</v>
      </c>
      <c r="DK5" s="66" t="s">
        <v>88</v>
      </c>
      <c r="DL5" s="66" t="s">
        <v>89</v>
      </c>
      <c r="DM5" s="66" t="s">
        <v>90</v>
      </c>
      <c r="DN5" s="66" t="s">
        <v>91</v>
      </c>
      <c r="DO5" s="66" t="s">
        <v>92</v>
      </c>
      <c r="DP5" s="66" t="s">
        <v>42</v>
      </c>
      <c r="DQ5" s="66" t="s">
        <v>94</v>
      </c>
      <c r="DR5" s="66" t="s">
        <v>95</v>
      </c>
      <c r="DS5" s="66" t="s">
        <v>96</v>
      </c>
      <c r="DT5" s="66" t="s">
        <v>87</v>
      </c>
      <c r="DU5" s="66" t="s">
        <v>9</v>
      </c>
      <c r="DV5" s="66" t="s">
        <v>88</v>
      </c>
      <c r="DW5" s="66" t="s">
        <v>89</v>
      </c>
      <c r="DX5" s="66" t="s">
        <v>90</v>
      </c>
      <c r="DY5" s="66" t="s">
        <v>91</v>
      </c>
      <c r="DZ5" s="66" t="s">
        <v>92</v>
      </c>
      <c r="EA5" s="66" t="s">
        <v>42</v>
      </c>
      <c r="EB5" s="66" t="s">
        <v>94</v>
      </c>
      <c r="EC5" s="66" t="s">
        <v>95</v>
      </c>
      <c r="ED5" s="66" t="s">
        <v>96</v>
      </c>
      <c r="EE5" s="66" t="s">
        <v>87</v>
      </c>
      <c r="EF5" s="66" t="s">
        <v>9</v>
      </c>
      <c r="EG5" s="66" t="s">
        <v>88</v>
      </c>
      <c r="EH5" s="66" t="s">
        <v>89</v>
      </c>
      <c r="EI5" s="66" t="s">
        <v>90</v>
      </c>
      <c r="EJ5" s="66" t="s">
        <v>91</v>
      </c>
      <c r="EK5" s="66" t="s">
        <v>92</v>
      </c>
      <c r="EL5" s="66" t="s">
        <v>42</v>
      </c>
      <c r="EM5" s="66" t="s">
        <v>94</v>
      </c>
      <c r="EN5" s="66" t="s">
        <v>95</v>
      </c>
      <c r="EO5" s="66" t="s">
        <v>96</v>
      </c>
    </row>
    <row r="6" spans="1:148" s="55" customFormat="1">
      <c r="A6" s="56" t="s">
        <v>97</v>
      </c>
      <c r="B6" s="61">
        <f t="shared" ref="B6:X6" si="1">B7</f>
        <v>2024</v>
      </c>
      <c r="C6" s="61">
        <f t="shared" si="1"/>
        <v>202193</v>
      </c>
      <c r="D6" s="61">
        <f t="shared" si="1"/>
        <v>46</v>
      </c>
      <c r="E6" s="61">
        <f t="shared" si="1"/>
        <v>17</v>
      </c>
      <c r="F6" s="61">
        <f t="shared" si="1"/>
        <v>5</v>
      </c>
      <c r="G6" s="61">
        <f t="shared" si="1"/>
        <v>0</v>
      </c>
      <c r="H6" s="61" t="str">
        <f t="shared" si="1"/>
        <v>長野県　東御市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84.44</v>
      </c>
      <c r="P6" s="69">
        <f t="shared" si="1"/>
        <v>9.7100000000000009</v>
      </c>
      <c r="Q6" s="69">
        <f t="shared" si="1"/>
        <v>68.91</v>
      </c>
      <c r="R6" s="69">
        <f t="shared" si="1"/>
        <v>3355</v>
      </c>
      <c r="S6" s="69">
        <f t="shared" si="1"/>
        <v>28958</v>
      </c>
      <c r="T6" s="69">
        <f t="shared" si="1"/>
        <v>112.37</v>
      </c>
      <c r="U6" s="69">
        <f t="shared" si="1"/>
        <v>257.7</v>
      </c>
      <c r="V6" s="69">
        <f t="shared" si="1"/>
        <v>2799</v>
      </c>
      <c r="W6" s="69">
        <f t="shared" si="1"/>
        <v>0.87</v>
      </c>
      <c r="X6" s="69">
        <f t="shared" si="1"/>
        <v>3217.24</v>
      </c>
      <c r="Y6" s="77">
        <f t="shared" ref="Y6:AH6" si="2">IF(Y7="",NA(),Y7)</f>
        <v>110.31</v>
      </c>
      <c r="Z6" s="77">
        <f t="shared" si="2"/>
        <v>105.41</v>
      </c>
      <c r="AA6" s="77">
        <f t="shared" si="2"/>
        <v>106.24</v>
      </c>
      <c r="AB6" s="77">
        <f t="shared" si="2"/>
        <v>104.9</v>
      </c>
      <c r="AC6" s="77">
        <f t="shared" si="2"/>
        <v>101.6</v>
      </c>
      <c r="AD6" s="77">
        <f t="shared" si="2"/>
        <v>103.09</v>
      </c>
      <c r="AE6" s="77">
        <f t="shared" si="2"/>
        <v>102.11</v>
      </c>
      <c r="AF6" s="77">
        <f t="shared" si="2"/>
        <v>101.91</v>
      </c>
      <c r="AG6" s="77">
        <f t="shared" si="2"/>
        <v>103.07</v>
      </c>
      <c r="AH6" s="77">
        <f t="shared" si="2"/>
        <v>103.04</v>
      </c>
      <c r="AI6" s="69" t="str">
        <f>IF(AI7="","",IF(AI7="-","【-】","【"&amp;SUBSTITUTE(TEXT(AI7,"#,##0.00"),"-","△")&amp;"】"))</f>
        <v>【104.30】</v>
      </c>
      <c r="AJ6" s="69">
        <f t="shared" ref="AJ6:AS6" si="3">IF(AJ7="",NA(),AJ7)</f>
        <v>0</v>
      </c>
      <c r="AK6" s="69">
        <f t="shared" si="3"/>
        <v>0</v>
      </c>
      <c r="AL6" s="69">
        <f t="shared" si="3"/>
        <v>0</v>
      </c>
      <c r="AM6" s="69">
        <f t="shared" si="3"/>
        <v>0</v>
      </c>
      <c r="AN6" s="69">
        <f t="shared" si="3"/>
        <v>0</v>
      </c>
      <c r="AO6" s="77">
        <f t="shared" si="3"/>
        <v>101.24</v>
      </c>
      <c r="AP6" s="77">
        <f t="shared" si="3"/>
        <v>124.9</v>
      </c>
      <c r="AQ6" s="77">
        <f t="shared" si="3"/>
        <v>124.8</v>
      </c>
      <c r="AR6" s="77">
        <f t="shared" si="3"/>
        <v>120.64</v>
      </c>
      <c r="AS6" s="77">
        <f t="shared" si="3"/>
        <v>100.31</v>
      </c>
      <c r="AT6" s="69" t="str">
        <f>IF(AT7="","",IF(AT7="-","【-】","【"&amp;SUBSTITUTE(TEXT(AT7,"#,##0.00"),"-","△")&amp;"】"))</f>
        <v>【102.74】</v>
      </c>
      <c r="AU6" s="77">
        <f t="shared" ref="AU6:BD6" si="4">IF(AU7="",NA(),AU7)</f>
        <v>123.09</v>
      </c>
      <c r="AV6" s="77">
        <f t="shared" si="4"/>
        <v>155.16999999999999</v>
      </c>
      <c r="AW6" s="77">
        <f t="shared" si="4"/>
        <v>168.78</v>
      </c>
      <c r="AX6" s="77">
        <f t="shared" si="4"/>
        <v>178.44</v>
      </c>
      <c r="AY6" s="77">
        <f t="shared" si="4"/>
        <v>190.64</v>
      </c>
      <c r="AZ6" s="77">
        <f t="shared" si="4"/>
        <v>37.24</v>
      </c>
      <c r="BA6" s="77">
        <f t="shared" si="4"/>
        <v>33.58</v>
      </c>
      <c r="BB6" s="77">
        <f t="shared" si="4"/>
        <v>35.42</v>
      </c>
      <c r="BC6" s="77">
        <f t="shared" si="4"/>
        <v>39.82</v>
      </c>
      <c r="BD6" s="77">
        <f t="shared" si="4"/>
        <v>41.03</v>
      </c>
      <c r="BE6" s="69" t="str">
        <f>IF(BE7="","",IF(BE7="-","【-】","【"&amp;SUBSTITUTE(TEXT(BE7,"#,##0.00"),"-","△")&amp;"】"))</f>
        <v>【47.19】</v>
      </c>
      <c r="BF6" s="77">
        <f t="shared" ref="BF6:BO6" si="5">IF(BF7="",NA(),BF7)</f>
        <v>438.07</v>
      </c>
      <c r="BG6" s="77">
        <f t="shared" si="5"/>
        <v>367.84</v>
      </c>
      <c r="BH6" s="77">
        <f t="shared" si="5"/>
        <v>689.65</v>
      </c>
      <c r="BI6" s="77">
        <f t="shared" si="5"/>
        <v>800.2</v>
      </c>
      <c r="BJ6" s="77">
        <f t="shared" si="5"/>
        <v>1155.5999999999999</v>
      </c>
      <c r="BK6" s="77">
        <f t="shared" si="5"/>
        <v>783.8</v>
      </c>
      <c r="BL6" s="77">
        <f t="shared" si="5"/>
        <v>778.81</v>
      </c>
      <c r="BM6" s="77">
        <f t="shared" si="5"/>
        <v>718.49</v>
      </c>
      <c r="BN6" s="77">
        <f t="shared" si="5"/>
        <v>743.31</v>
      </c>
      <c r="BO6" s="77">
        <f t="shared" si="5"/>
        <v>796.8</v>
      </c>
      <c r="BP6" s="69" t="str">
        <f>IF(BP7="","",IF(BP7="-","【-】","【"&amp;SUBSTITUTE(TEXT(BP7,"#,##0.00"),"-","△")&amp;"】"))</f>
        <v>【798.10】</v>
      </c>
      <c r="BQ6" s="77">
        <f t="shared" ref="BQ6:BZ6" si="6">IF(BQ7="",NA(),BQ7)</f>
        <v>100</v>
      </c>
      <c r="BR6" s="77">
        <f t="shared" si="6"/>
        <v>100</v>
      </c>
      <c r="BS6" s="77">
        <f t="shared" si="6"/>
        <v>100</v>
      </c>
      <c r="BT6" s="77">
        <f t="shared" si="6"/>
        <v>100</v>
      </c>
      <c r="BU6" s="77">
        <f t="shared" si="6"/>
        <v>100</v>
      </c>
      <c r="BV6" s="77">
        <f t="shared" si="6"/>
        <v>68.11</v>
      </c>
      <c r="BW6" s="77">
        <f t="shared" si="6"/>
        <v>67.23</v>
      </c>
      <c r="BX6" s="77">
        <f t="shared" si="6"/>
        <v>61.82</v>
      </c>
      <c r="BY6" s="77">
        <f t="shared" si="6"/>
        <v>61.15</v>
      </c>
      <c r="BZ6" s="77">
        <f t="shared" si="6"/>
        <v>58.41</v>
      </c>
      <c r="CA6" s="69" t="str">
        <f>IF(CA7="","",IF(CA7="-","【-】","【"&amp;SUBSTITUTE(TEXT(CA7,"#,##0.00"),"-","△")&amp;"】"))</f>
        <v>【54.51】</v>
      </c>
      <c r="CB6" s="77">
        <f t="shared" ref="CB6:CK6" si="7">IF(CB7="",NA(),CB7)</f>
        <v>166.37</v>
      </c>
      <c r="CC6" s="77">
        <f t="shared" si="7"/>
        <v>167.5</v>
      </c>
      <c r="CD6" s="77">
        <f t="shared" si="7"/>
        <v>167.59</v>
      </c>
      <c r="CE6" s="77">
        <f t="shared" si="7"/>
        <v>168.82</v>
      </c>
      <c r="CF6" s="77">
        <f t="shared" si="7"/>
        <v>171.9</v>
      </c>
      <c r="CG6" s="77">
        <f t="shared" si="7"/>
        <v>222.41</v>
      </c>
      <c r="CH6" s="77">
        <f t="shared" si="7"/>
        <v>228.21</v>
      </c>
      <c r="CI6" s="77">
        <f t="shared" si="7"/>
        <v>246.9</v>
      </c>
      <c r="CJ6" s="77">
        <f t="shared" si="7"/>
        <v>250.43</v>
      </c>
      <c r="CK6" s="77">
        <f t="shared" si="7"/>
        <v>267.33999999999997</v>
      </c>
      <c r="CL6" s="69" t="str">
        <f>IF(CL7="","",IF(CL7="-","【-】","【"&amp;SUBSTITUTE(TEXT(CL7,"#,##0.00"),"-","△")&amp;"】"))</f>
        <v>【286.33】</v>
      </c>
      <c r="CM6" s="77">
        <f t="shared" ref="CM6:CV6" si="8">IF(CM7="",NA(),CM7)</f>
        <v>54.78</v>
      </c>
      <c r="CN6" s="77">
        <f t="shared" si="8"/>
        <v>58.27</v>
      </c>
      <c r="CO6" s="77">
        <f t="shared" si="8"/>
        <v>59.34</v>
      </c>
      <c r="CP6" s="77">
        <f t="shared" si="8"/>
        <v>46.42</v>
      </c>
      <c r="CQ6" s="77">
        <f t="shared" si="8"/>
        <v>55.28</v>
      </c>
      <c r="CR6" s="77">
        <f t="shared" si="8"/>
        <v>55.26</v>
      </c>
      <c r="CS6" s="77">
        <f t="shared" si="8"/>
        <v>54.54</v>
      </c>
      <c r="CT6" s="77">
        <f t="shared" si="8"/>
        <v>52.9</v>
      </c>
      <c r="CU6" s="77">
        <f t="shared" si="8"/>
        <v>52.63</v>
      </c>
      <c r="CV6" s="77">
        <f t="shared" si="8"/>
        <v>52.34</v>
      </c>
      <c r="CW6" s="69" t="str">
        <f>IF(CW7="","",IF(CW7="-","【-】","【"&amp;SUBSTITUTE(TEXT(CW7,"#,##0.00"),"-","△")&amp;"】"))</f>
        <v>【49.92】</v>
      </c>
      <c r="CX6" s="77">
        <f t="shared" ref="CX6:DG6" si="9">IF(CX7="",NA(),CX7)</f>
        <v>92.84</v>
      </c>
      <c r="CY6" s="77">
        <f t="shared" si="9"/>
        <v>93.42</v>
      </c>
      <c r="CZ6" s="77">
        <f t="shared" si="9"/>
        <v>93.49</v>
      </c>
      <c r="DA6" s="77">
        <f t="shared" si="9"/>
        <v>93.64</v>
      </c>
      <c r="DB6" s="77">
        <f t="shared" si="9"/>
        <v>94.5</v>
      </c>
      <c r="DC6" s="77">
        <f t="shared" si="9"/>
        <v>90.52</v>
      </c>
      <c r="DD6" s="77">
        <f t="shared" si="9"/>
        <v>90.3</v>
      </c>
      <c r="DE6" s="77">
        <f t="shared" si="9"/>
        <v>90.3</v>
      </c>
      <c r="DF6" s="77">
        <f t="shared" si="9"/>
        <v>90.32</v>
      </c>
      <c r="DG6" s="77">
        <f t="shared" si="9"/>
        <v>90.05</v>
      </c>
      <c r="DH6" s="69" t="str">
        <f>IF(DH7="","",IF(DH7="-","【-】","【"&amp;SUBSTITUTE(TEXT(DH7,"#,##0.00"),"-","△")&amp;"】"))</f>
        <v>【87.80】</v>
      </c>
      <c r="DI6" s="77">
        <f t="shared" ref="DI6:DR6" si="10">IF(DI7="",NA(),DI7)</f>
        <v>32.880000000000003</v>
      </c>
      <c r="DJ6" s="77">
        <f t="shared" si="10"/>
        <v>35.299999999999997</v>
      </c>
      <c r="DK6" s="77">
        <f t="shared" si="10"/>
        <v>36.85</v>
      </c>
      <c r="DL6" s="77">
        <f t="shared" si="10"/>
        <v>38.51</v>
      </c>
      <c r="DM6" s="77">
        <f t="shared" si="10"/>
        <v>39.71</v>
      </c>
      <c r="DN6" s="77">
        <f t="shared" si="10"/>
        <v>24.8</v>
      </c>
      <c r="DO6" s="77">
        <f t="shared" si="10"/>
        <v>28.12</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77">
        <f t="shared" ref="EE6:EN6" si="12">IF(EE7="",NA(),EE7)</f>
        <v>0.1</v>
      </c>
      <c r="EF6" s="77">
        <f t="shared" si="12"/>
        <v>8.e-002</v>
      </c>
      <c r="EG6" s="77">
        <f t="shared" si="12"/>
        <v>5.e-002</v>
      </c>
      <c r="EH6" s="69">
        <f t="shared" si="12"/>
        <v>0</v>
      </c>
      <c r="EI6" s="77">
        <f t="shared" si="12"/>
        <v>3.e-002</v>
      </c>
      <c r="EJ6" s="77">
        <f t="shared" si="12"/>
        <v>2.e-002</v>
      </c>
      <c r="EK6" s="77">
        <f t="shared" si="12"/>
        <v>1.e-002</v>
      </c>
      <c r="EL6" s="77">
        <f t="shared" si="12"/>
        <v>1.e-002</v>
      </c>
      <c r="EM6" s="77">
        <f t="shared" si="12"/>
        <v>2.e-002</v>
      </c>
      <c r="EN6" s="77">
        <f t="shared" si="12"/>
        <v>2.e-002</v>
      </c>
      <c r="EO6" s="69" t="str">
        <f>IF(EO7="","",IF(EO7="-","【-】","【"&amp;SUBSTITUTE(TEXT(EO7,"#,##0.00"),"-","△")&amp;"】"))</f>
        <v>【0.02】</v>
      </c>
    </row>
    <row r="7" spans="1:148" s="55" customFormat="1">
      <c r="A7" s="56"/>
      <c r="B7" s="62">
        <v>2024</v>
      </c>
      <c r="C7" s="62">
        <v>202193</v>
      </c>
      <c r="D7" s="62">
        <v>46</v>
      </c>
      <c r="E7" s="62">
        <v>17</v>
      </c>
      <c r="F7" s="62">
        <v>5</v>
      </c>
      <c r="G7" s="62">
        <v>0</v>
      </c>
      <c r="H7" s="62" t="s">
        <v>98</v>
      </c>
      <c r="I7" s="62" t="s">
        <v>99</v>
      </c>
      <c r="J7" s="62" t="s">
        <v>100</v>
      </c>
      <c r="K7" s="62" t="s">
        <v>93</v>
      </c>
      <c r="L7" s="62" t="s">
        <v>101</v>
      </c>
      <c r="M7" s="62" t="s">
        <v>102</v>
      </c>
      <c r="N7" s="70" t="s">
        <v>103</v>
      </c>
      <c r="O7" s="70">
        <v>84.44</v>
      </c>
      <c r="P7" s="70">
        <v>9.7100000000000009</v>
      </c>
      <c r="Q7" s="70">
        <v>68.91</v>
      </c>
      <c r="R7" s="70">
        <v>3355</v>
      </c>
      <c r="S7" s="70">
        <v>28958</v>
      </c>
      <c r="T7" s="70">
        <v>112.37</v>
      </c>
      <c r="U7" s="70">
        <v>257.7</v>
      </c>
      <c r="V7" s="70">
        <v>2799</v>
      </c>
      <c r="W7" s="70">
        <v>0.87</v>
      </c>
      <c r="X7" s="70">
        <v>3217.24</v>
      </c>
      <c r="Y7" s="70">
        <v>110.31</v>
      </c>
      <c r="Z7" s="70">
        <v>105.41</v>
      </c>
      <c r="AA7" s="70">
        <v>106.24</v>
      </c>
      <c r="AB7" s="70">
        <v>104.9</v>
      </c>
      <c r="AC7" s="70">
        <v>101.6</v>
      </c>
      <c r="AD7" s="70">
        <v>103.09</v>
      </c>
      <c r="AE7" s="70">
        <v>102.11</v>
      </c>
      <c r="AF7" s="70">
        <v>101.91</v>
      </c>
      <c r="AG7" s="70">
        <v>103.07</v>
      </c>
      <c r="AH7" s="70">
        <v>103.04</v>
      </c>
      <c r="AI7" s="70">
        <v>104.3</v>
      </c>
      <c r="AJ7" s="70">
        <v>0</v>
      </c>
      <c r="AK7" s="70">
        <v>0</v>
      </c>
      <c r="AL7" s="70">
        <v>0</v>
      </c>
      <c r="AM7" s="70">
        <v>0</v>
      </c>
      <c r="AN7" s="70">
        <v>0</v>
      </c>
      <c r="AO7" s="70">
        <v>101.24</v>
      </c>
      <c r="AP7" s="70">
        <v>124.9</v>
      </c>
      <c r="AQ7" s="70">
        <v>124.8</v>
      </c>
      <c r="AR7" s="70">
        <v>120.64</v>
      </c>
      <c r="AS7" s="70">
        <v>100.31</v>
      </c>
      <c r="AT7" s="70">
        <v>102.74</v>
      </c>
      <c r="AU7" s="70">
        <v>123.09</v>
      </c>
      <c r="AV7" s="70">
        <v>155.16999999999999</v>
      </c>
      <c r="AW7" s="70">
        <v>168.78</v>
      </c>
      <c r="AX7" s="70">
        <v>178.44</v>
      </c>
      <c r="AY7" s="70">
        <v>190.64</v>
      </c>
      <c r="AZ7" s="70">
        <v>37.24</v>
      </c>
      <c r="BA7" s="70">
        <v>33.58</v>
      </c>
      <c r="BB7" s="70">
        <v>35.42</v>
      </c>
      <c r="BC7" s="70">
        <v>39.82</v>
      </c>
      <c r="BD7" s="70">
        <v>41.03</v>
      </c>
      <c r="BE7" s="70">
        <v>47.19</v>
      </c>
      <c r="BF7" s="70">
        <v>438.07</v>
      </c>
      <c r="BG7" s="70">
        <v>367.84</v>
      </c>
      <c r="BH7" s="70">
        <v>689.65</v>
      </c>
      <c r="BI7" s="70">
        <v>800.2</v>
      </c>
      <c r="BJ7" s="70">
        <v>1155.5999999999999</v>
      </c>
      <c r="BK7" s="70">
        <v>783.8</v>
      </c>
      <c r="BL7" s="70">
        <v>778.81</v>
      </c>
      <c r="BM7" s="70">
        <v>718.49</v>
      </c>
      <c r="BN7" s="70">
        <v>743.31</v>
      </c>
      <c r="BO7" s="70">
        <v>796.8</v>
      </c>
      <c r="BP7" s="70">
        <v>798.1</v>
      </c>
      <c r="BQ7" s="70">
        <v>100</v>
      </c>
      <c r="BR7" s="70">
        <v>100</v>
      </c>
      <c r="BS7" s="70">
        <v>100</v>
      </c>
      <c r="BT7" s="70">
        <v>100</v>
      </c>
      <c r="BU7" s="70">
        <v>100</v>
      </c>
      <c r="BV7" s="70">
        <v>68.11</v>
      </c>
      <c r="BW7" s="70">
        <v>67.23</v>
      </c>
      <c r="BX7" s="70">
        <v>61.82</v>
      </c>
      <c r="BY7" s="70">
        <v>61.15</v>
      </c>
      <c r="BZ7" s="70">
        <v>58.41</v>
      </c>
      <c r="CA7" s="70">
        <v>54.51</v>
      </c>
      <c r="CB7" s="70">
        <v>166.37</v>
      </c>
      <c r="CC7" s="70">
        <v>167.5</v>
      </c>
      <c r="CD7" s="70">
        <v>167.59</v>
      </c>
      <c r="CE7" s="70">
        <v>168.82</v>
      </c>
      <c r="CF7" s="70">
        <v>171.9</v>
      </c>
      <c r="CG7" s="70">
        <v>222.41</v>
      </c>
      <c r="CH7" s="70">
        <v>228.21</v>
      </c>
      <c r="CI7" s="70">
        <v>246.9</v>
      </c>
      <c r="CJ7" s="70">
        <v>250.43</v>
      </c>
      <c r="CK7" s="70">
        <v>267.33999999999997</v>
      </c>
      <c r="CL7" s="70">
        <v>286.33</v>
      </c>
      <c r="CM7" s="70">
        <v>54.78</v>
      </c>
      <c r="CN7" s="70">
        <v>58.27</v>
      </c>
      <c r="CO7" s="70">
        <v>59.34</v>
      </c>
      <c r="CP7" s="70">
        <v>46.42</v>
      </c>
      <c r="CQ7" s="70">
        <v>55.28</v>
      </c>
      <c r="CR7" s="70">
        <v>55.26</v>
      </c>
      <c r="CS7" s="70">
        <v>54.54</v>
      </c>
      <c r="CT7" s="70">
        <v>52.9</v>
      </c>
      <c r="CU7" s="70">
        <v>52.63</v>
      </c>
      <c r="CV7" s="70">
        <v>52.34</v>
      </c>
      <c r="CW7" s="70">
        <v>49.92</v>
      </c>
      <c r="CX7" s="70">
        <v>92.84</v>
      </c>
      <c r="CY7" s="70">
        <v>93.42</v>
      </c>
      <c r="CZ7" s="70">
        <v>93.49</v>
      </c>
      <c r="DA7" s="70">
        <v>93.64</v>
      </c>
      <c r="DB7" s="70">
        <v>94.5</v>
      </c>
      <c r="DC7" s="70">
        <v>90.52</v>
      </c>
      <c r="DD7" s="70">
        <v>90.3</v>
      </c>
      <c r="DE7" s="70">
        <v>90.3</v>
      </c>
      <c r="DF7" s="70">
        <v>90.32</v>
      </c>
      <c r="DG7" s="70">
        <v>90.05</v>
      </c>
      <c r="DH7" s="70">
        <v>87.8</v>
      </c>
      <c r="DI7" s="70">
        <v>32.880000000000003</v>
      </c>
      <c r="DJ7" s="70">
        <v>35.299999999999997</v>
      </c>
      <c r="DK7" s="70">
        <v>36.85</v>
      </c>
      <c r="DL7" s="70">
        <v>38.51</v>
      </c>
      <c r="DM7" s="70">
        <v>39.71</v>
      </c>
      <c r="DN7" s="70">
        <v>24.8</v>
      </c>
      <c r="DO7" s="70">
        <v>28.12</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0.1</v>
      </c>
      <c r="EF7" s="70">
        <v>8.e-002</v>
      </c>
      <c r="EG7" s="70">
        <v>5.e-002</v>
      </c>
      <c r="EH7" s="70">
        <v>0</v>
      </c>
      <c r="EI7" s="70">
        <v>3.e-002</v>
      </c>
      <c r="EJ7" s="70">
        <v>2.e-002</v>
      </c>
      <c r="EK7" s="70">
        <v>1.e-002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寺島 慎哉</cp:lastModifiedBy>
  <cp:lastPrinted>2026-01-21T01:18:53Z</cp:lastPrinted>
  <dcterms:created xsi:type="dcterms:W3CDTF">2025-12-23T06:19:55Z</dcterms:created>
  <dcterms:modified xsi:type="dcterms:W3CDTF">2026-03-30T08:06:37Z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2026-03-30T08:06:37Z</vt:filetime>
  </property>
</Properties>
</file>