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1\160 上下水道課\R7\020　業務係\06_経営・計画\01_経営全般\05_経営比較分析表\【経営比較分析表】下水道事業\"/>
    </mc:Choice>
  </mc:AlternateContent>
  <workbookProtection workbookAlgorithmName="SHA-512" workbookHashValue="qxwueXhLIKvOQYYpgwtwdUyTuNQAUs9QH6bGV9WQJ/oT/0LBDCV6YXOCQQA3/RyFKmCyoR0UC4XJKk3qbXH1DQ==" workbookSaltValue="3e9e/MJB6TaualIQx4Djbw==" workbookSpinCount="100000" lockStructure="1"/>
  <bookViews>
    <workbookView xWindow="0" yWindow="0" windowWidth="23040" windowHeight="9210"/>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F85" i="4"/>
  <c r="E85" i="4"/>
  <c r="AL10" i="4"/>
  <c r="AD10" i="4"/>
  <c r="B10" i="4"/>
  <c r="AD8" i="4"/>
  <c r="I8" i="4"/>
  <c r="B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<sst xmlns="http://schemas.openxmlformats.org/spreadsheetml/2006/main" count="231" uniqueCount="116">
  <si>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</si>
  <si>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</si>
  <si>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</si>
  <si>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</si>
  <si>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</si>
  <si>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</si>
  <si>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</si>
  <si>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</si>
  <si>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</si>
  <si>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</si>
  <si>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</si>
  <si>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</si>
  <si>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</si>
  <si>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</si>
  <si>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</si>
  <si>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</si>
  <si>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</si>
  <si>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</si>
  <si>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</si>
  <si>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</si>
  <si>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</si>
  <si>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</si>
  <si>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</si>
  <si>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</si>
  <si>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</si>
  <si>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</si>
  <si>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</si>
  <si>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</si>
  <si>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</si>
  <si>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</si>
  <si>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</si>
  <si>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</si>
  <si>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</si>
  <si>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</si>
  <si>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</si>
  <si>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</si>
  <si>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</si>
  <si>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</si>
  <si>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</si>
  <si>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</si>
  <si>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</si>
  <si>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</si>
  <si>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</si>
  <si>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</si>
  <si>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</si>
  <si>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</si>
  <si>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</si>
  <si>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</si>
  <si>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</si>
  <si>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</si>
  <si>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</si>
  <si>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</si>
  <si>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</si>
  <si>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</si>
  <si>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</si>
  <si>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</si>
  <si>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</si>
  <si>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</si>
  <si>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</si>
  <si>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</si>
  <si>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</si>
  <si>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</si>
  <si>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</si>
  <si>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</si>
  <si>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</si>
  <si>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</si>
  <si>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</si>
  <si>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</si>
  <si>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</si>
  <si>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</si>
  <si>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</si>
  <si>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</si>
  <si>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</si>
  <si>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</si>
  <si>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</si>
  <si>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</si>
  <si>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</si>
  <si>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</si>
  <si>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</si>
  <si>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</si>
  <si>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</si>
  <si>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</si>
  <si>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</si>
  <si>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</si>
  <si>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</si>
  <si>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</si>
  <si>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</si>
  <si>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</si>
  <si>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</si>
  <si>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</si>
  <si>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</si>
  <si>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</si>
  <si>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</si>
  <si>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</si>
  <si>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</si>
  <si>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</si>
  <si>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　東御市</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</si>
  <si>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</si>
  <si>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</si>
  <si>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</si>
  <si>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</si>
  <si>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</si>
  <si>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</si>
  <si>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</si>
  <si>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</si>
  <si>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</si>
  <si>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</si>
  <si>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</si>
  <si>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</si>
  <si>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</si>
  <si>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</si>
  <si>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</si>
  <si>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</si>
  <si>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常収支比率」、「経費回収率」は類似団体平均より高い傾向にあり、「汚水処理原価」は類似団体平均より低い傾向にあります。これは、資本費の減少などによるものもありますが、一般会計からの繰入が大きく作用しているものと考えます。
　「流動比率」は、平均を上回るものの短期間の支払能力が高いといえる状況にはなく、「企業債残高対事業規模比率」は類似団体平均よりも低く減少傾向にありますが、企業債元金償還額が大きい状況です。必要な更新が先送りされないよう、計画的に適切な投資を進めます。
　「施設利用率」は、統廃合事業を進めたことにより類似団体平均より高くなっており、「水洗化率」についても類似団体平均よりも高い状況となっています。</t>
    <phoneticPr fontId="4"/>
  </si>
  <si>
    <t>　「有形固定資産減価償却率」は、類似団体平均よりも高く、施設の老朽化が進んでいる傾向にあります。ストックマネジメント計画などに基づき、今後も計画的な更新投資を進めます。
　「管渠老朽化率」は、法定耐用年数を超えた管渠がないため0%となっています。
　「管渠改善率」は、類似団体平均より高い傾向にあります。今後は計画的に長寿命化や耐震化を進めていく予定です。</t>
    <phoneticPr fontId="4"/>
  </si>
  <si>
    <t>　人口減少に伴う料金収入の減少や、物価等高騰に伴う営業費用の増加により、下水道事業の維持が困難とならないよう、経営戦略の見直しを適宜行い、能率的な管理の下、適正な原価をこえない使用料の設定についても検討して参ります。
　また、公営企業に携わる人材確保の困難や施設の老朽化に伴う更新需要の増大が見込まれるため、官民連携、広域連携、ストックマネジメント事業等を推進し、長期的な視点に立った、計画的・効率的な維持管理を進め、持続可能な下水道事業の実現に向け努めて参り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</si>
</sst>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0.15</c:v>
                </c:pt>
                <c:pt idx="1">
                  <c:v>0.32</c:v>
                </c:pt>
                <c:pt idx="2">
                  <c:v>0.37</c:v>
                </c:pt>
                <c:pt idx="3">
                  <c:v>0.32</c:v>
                </c:pt>
                <c:pt idx="4">
                  <c:v>0.1</c:v>
                </c:pt>
              </c:numCache>
            </c:numRef>
          </c:val>
          <c:extLst xmlns:c16r2="http://schemas.microsoft.com/office/drawing/2015/06/chart">
            <c:ext xmlns:c16="http://schemas.microsoft.com/office/drawing/2014/chart" uri="{C3380CC4-5D6E-409C-BE32-E72D297353CC}">
              <c16:uniqueId val="{00000000-7542-4D58-A3B6-BDB905E46BE1}"/>
            </c:ext>
          </c:extLst>
        </c:ser>
        <c:dLbls>
          <c:showLegendKey val="0"/>
          <c:showVal val="0"/>
          <c:showCatName val="0"/>
          <c:showSerName val="0"/>
          <c:showPercent val="0"/>
          <c:showBubbleSize val="0"/>
        </c:dLbls>
        <c:gapWidth val="150"/>
        <c:axId val="456208984"/>
        <c:axId val="456210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c:v>
                </c:pt>
                <c:pt idx="2">
                  <c:v>7.0000000000000007E-2</c:v>
                </c:pt>
                <c:pt idx="3">
                  <c:v>0.06</c:v>
                </c:pt>
                <c:pt idx="4">
                  <c:v>7.0000000000000007E-2</c:v>
                </c:pt>
              </c:numCache>
            </c:numRef>
          </c:val>
          <c:smooth val="0"/>
          <c:extLst xmlns:c16r2="http://schemas.microsoft.com/office/drawing/2015/06/chart">
            <c:ext xmlns:c16="http://schemas.microsoft.com/office/drawing/2014/chart" uri="{C3380CC4-5D6E-409C-BE32-E72D297353CC}">
              <c16:uniqueId val="{00000001-7542-4D58-A3B6-BDB905E46BE1}"/>
            </c:ext>
          </c:extLst>
        </c:ser>
        <c:dLbls>
          <c:showLegendKey val="0"/>
          <c:showVal val="0"/>
          <c:showCatName val="0"/>
          <c:showSerName val="0"/>
          <c:showPercent val="0"/>
          <c:showBubbleSize val="0"/>
        </c:dLbls>
        <c:marker val="1"/>
        <c:smooth val="0"/>
        <c:axId val="456208984"/>
        <c:axId val="456210552"/>
      </c:lineChart>
      <c:dateAx>
        <c:axId val="456208984"/>
        <c:scaling>
          <c:orientation val="minMax"/>
        </c:scaling>
        <c:delete val="1"/>
        <c:axPos val="b"/>
        <c:numFmt formatCode="&quot;R&quot;yy" sourceLinked="1"/>
        <c:majorTickMark val="none"/>
        <c:minorTickMark val="none"/>
        <c:tickLblPos val="none"/>
        <c:crossAx val="456210552"/>
        <c:crosses val="autoZero"/>
        <c:auto val="1"/>
        <c:lblOffset val="100"/>
        <c:baseTimeUnit val="years"/>
      </c:dateAx>
      <c:valAx>
        <c:axId val="456210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6208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71.05</c:v>
                </c:pt>
                <c:pt idx="1">
                  <c:v>80.09</c:v>
                </c:pt>
                <c:pt idx="2">
                  <c:v>85.93</c:v>
                </c:pt>
                <c:pt idx="3">
                  <c:v>91.71</c:v>
                </c:pt>
                <c:pt idx="4">
                  <c:v>98.69</c:v>
                </c:pt>
              </c:numCache>
            </c:numRef>
          </c:val>
          <c:extLst xmlns:c16r2="http://schemas.microsoft.com/office/drawing/2015/06/chart">
            <c:ext xmlns:c16="http://schemas.microsoft.com/office/drawing/2014/chart" uri="{C3380CC4-5D6E-409C-BE32-E72D297353CC}">
              <c16:uniqueId val="{00000000-DD20-43FF-9C22-6CB552D4FCE2}"/>
            </c:ext>
          </c:extLst>
        </c:ser>
        <c:dLbls>
          <c:showLegendKey val="0"/>
          <c:showVal val="0"/>
          <c:showCatName val="0"/>
          <c:showSerName val="0"/>
          <c:showPercent val="0"/>
          <c:showBubbleSize val="0"/>
        </c:dLbls>
        <c:gapWidth val="150"/>
        <c:axId val="516733344"/>
        <c:axId val="516723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55.84</c:v>
                </c:pt>
                <c:pt idx="1">
                  <c:v>55.78</c:v>
                </c:pt>
                <c:pt idx="2">
                  <c:v>54.86</c:v>
                </c:pt>
                <c:pt idx="3">
                  <c:v>55.04</c:v>
                </c:pt>
                <c:pt idx="4">
                  <c:v>53.26</c:v>
                </c:pt>
              </c:numCache>
            </c:numRef>
          </c:val>
          <c:smooth val="0"/>
          <c:extLst xmlns:c16r2="http://schemas.microsoft.com/office/drawing/2015/06/chart">
            <c:ext xmlns:c16="http://schemas.microsoft.com/office/drawing/2014/chart" uri="{C3380CC4-5D6E-409C-BE32-E72D297353CC}">
              <c16:uniqueId val="{00000001-DD20-43FF-9C22-6CB552D4FCE2}"/>
            </c:ext>
          </c:extLst>
        </c:ser>
        <c:dLbls>
          <c:showLegendKey val="0"/>
          <c:showVal val="0"/>
          <c:showCatName val="0"/>
          <c:showSerName val="0"/>
          <c:showPercent val="0"/>
          <c:showBubbleSize val="0"/>
        </c:dLbls>
        <c:marker val="1"/>
        <c:smooth val="0"/>
        <c:axId val="516733344"/>
        <c:axId val="516723936"/>
      </c:lineChart>
      <c:dateAx>
        <c:axId val="516733344"/>
        <c:scaling>
          <c:orientation val="minMax"/>
        </c:scaling>
        <c:delete val="1"/>
        <c:axPos val="b"/>
        <c:numFmt formatCode="&quot;R&quot;yy" sourceLinked="1"/>
        <c:majorTickMark val="none"/>
        <c:minorTickMark val="none"/>
        <c:tickLblPos val="none"/>
        <c:crossAx val="516723936"/>
        <c:crosses val="autoZero"/>
        <c:auto val="1"/>
        <c:lblOffset val="100"/>
        <c:baseTimeUnit val="years"/>
      </c:dateAx>
      <c:valAx>
        <c:axId val="516723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6733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94.65</c:v>
                </c:pt>
                <c:pt idx="1">
                  <c:v>95.07</c:v>
                </c:pt>
                <c:pt idx="2">
                  <c:v>95.73</c:v>
                </c:pt>
                <c:pt idx="3">
                  <c:v>96.42</c:v>
                </c:pt>
                <c:pt idx="4">
                  <c:v>97</c:v>
                </c:pt>
              </c:numCache>
            </c:numRef>
          </c:val>
          <c:extLst xmlns:c16r2="http://schemas.microsoft.com/office/drawing/2015/06/chart">
            <c:ext xmlns:c16="http://schemas.microsoft.com/office/drawing/2014/chart" uri="{C3380CC4-5D6E-409C-BE32-E72D297353CC}">
              <c16:uniqueId val="{00000000-E697-4DF1-B60C-4CE368161623}"/>
            </c:ext>
          </c:extLst>
        </c:ser>
        <c:dLbls>
          <c:showLegendKey val="0"/>
          <c:showVal val="0"/>
          <c:showCatName val="0"/>
          <c:showSerName val="0"/>
          <c:showPercent val="0"/>
          <c:showBubbleSize val="0"/>
        </c:dLbls>
        <c:gapWidth val="150"/>
        <c:axId val="516732560"/>
        <c:axId val="516723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92.34</c:v>
                </c:pt>
                <c:pt idx="1">
                  <c:v>91.78</c:v>
                </c:pt>
                <c:pt idx="2">
                  <c:v>91.37</c:v>
                </c:pt>
                <c:pt idx="3">
                  <c:v>91.92</c:v>
                </c:pt>
                <c:pt idx="4">
                  <c:v>91.12</c:v>
                </c:pt>
              </c:numCache>
            </c:numRef>
          </c:val>
          <c:smooth val="0"/>
          <c:extLst xmlns:c16r2="http://schemas.microsoft.com/office/drawing/2015/06/chart">
            <c:ext xmlns:c16="http://schemas.microsoft.com/office/drawing/2014/chart" uri="{C3380CC4-5D6E-409C-BE32-E72D297353CC}">
              <c16:uniqueId val="{00000001-E697-4DF1-B60C-4CE368161623}"/>
            </c:ext>
          </c:extLst>
        </c:ser>
        <c:dLbls>
          <c:showLegendKey val="0"/>
          <c:showVal val="0"/>
          <c:showCatName val="0"/>
          <c:showSerName val="0"/>
          <c:showPercent val="0"/>
          <c:showBubbleSize val="0"/>
        </c:dLbls>
        <c:marker val="1"/>
        <c:smooth val="0"/>
        <c:axId val="516732560"/>
        <c:axId val="516723544"/>
      </c:lineChart>
      <c:dateAx>
        <c:axId val="516732560"/>
        <c:scaling>
          <c:orientation val="minMax"/>
        </c:scaling>
        <c:delete val="1"/>
        <c:axPos val="b"/>
        <c:numFmt formatCode="&quot;R&quot;yy" sourceLinked="1"/>
        <c:majorTickMark val="none"/>
        <c:minorTickMark val="none"/>
        <c:tickLblPos val="none"/>
        <c:crossAx val="516723544"/>
        <c:crosses val="autoZero"/>
        <c:auto val="1"/>
        <c:lblOffset val="100"/>
        <c:baseTimeUnit val="years"/>
      </c:dateAx>
      <c:valAx>
        <c:axId val="516723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6732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115.03</c:v>
                </c:pt>
                <c:pt idx="1">
                  <c:v>112.81</c:v>
                </c:pt>
                <c:pt idx="2">
                  <c:v>113.15</c:v>
                </c:pt>
                <c:pt idx="3">
                  <c:v>116.32</c:v>
                </c:pt>
                <c:pt idx="4">
                  <c:v>114.62</c:v>
                </c:pt>
              </c:numCache>
            </c:numRef>
          </c:val>
          <c:extLst xmlns:c16r2="http://schemas.microsoft.com/office/drawing/2015/06/chart">
            <c:ext xmlns:c16="http://schemas.microsoft.com/office/drawing/2014/chart" uri="{C3380CC4-5D6E-409C-BE32-E72D297353CC}">
              <c16:uniqueId val="{00000000-17E1-4F41-ADE4-7BA29BA494C9}"/>
            </c:ext>
          </c:extLst>
        </c:ser>
        <c:dLbls>
          <c:showLegendKey val="0"/>
          <c:showVal val="0"/>
          <c:showCatName val="0"/>
          <c:showSerName val="0"/>
          <c:showPercent val="0"/>
          <c:showBubbleSize val="0"/>
        </c:dLbls>
        <c:gapWidth val="150"/>
        <c:axId val="480175776"/>
        <c:axId val="480176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105.41</c:v>
                </c:pt>
                <c:pt idx="1">
                  <c:v>104.64</c:v>
                </c:pt>
                <c:pt idx="2">
                  <c:v>105.35</c:v>
                </c:pt>
                <c:pt idx="3">
                  <c:v>106.8</c:v>
                </c:pt>
                <c:pt idx="4">
                  <c:v>104.65</c:v>
                </c:pt>
              </c:numCache>
            </c:numRef>
          </c:val>
          <c:smooth val="0"/>
          <c:extLst xmlns:c16r2="http://schemas.microsoft.com/office/drawing/2015/06/chart">
            <c:ext xmlns:c16="http://schemas.microsoft.com/office/drawing/2014/chart" uri="{C3380CC4-5D6E-409C-BE32-E72D297353CC}">
              <c16:uniqueId val="{00000001-17E1-4F41-ADE4-7BA29BA494C9}"/>
            </c:ext>
          </c:extLst>
        </c:ser>
        <c:dLbls>
          <c:showLegendKey val="0"/>
          <c:showVal val="0"/>
          <c:showCatName val="0"/>
          <c:showSerName val="0"/>
          <c:showPercent val="0"/>
          <c:showBubbleSize val="0"/>
        </c:dLbls>
        <c:marker val="1"/>
        <c:smooth val="0"/>
        <c:axId val="480175776"/>
        <c:axId val="480176168"/>
      </c:lineChart>
      <c:dateAx>
        <c:axId val="480175776"/>
        <c:scaling>
          <c:orientation val="minMax"/>
        </c:scaling>
        <c:delete val="1"/>
        <c:axPos val="b"/>
        <c:numFmt formatCode="&quot;R&quot;yy" sourceLinked="1"/>
        <c:majorTickMark val="none"/>
        <c:minorTickMark val="none"/>
        <c:tickLblPos val="none"/>
        <c:crossAx val="480176168"/>
        <c:crosses val="autoZero"/>
        <c:auto val="1"/>
        <c:lblOffset val="100"/>
        <c:baseTimeUnit val="years"/>
      </c:dateAx>
      <c:valAx>
        <c:axId val="480176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0175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30.37</c:v>
                </c:pt>
                <c:pt idx="1">
                  <c:v>32.61</c:v>
                </c:pt>
                <c:pt idx="2">
                  <c:v>34.83</c:v>
                </c:pt>
                <c:pt idx="3">
                  <c:v>36.5</c:v>
                </c:pt>
                <c:pt idx="4">
                  <c:v>38.799999999999997</c:v>
                </c:pt>
              </c:numCache>
            </c:numRef>
          </c:val>
          <c:extLst xmlns:c16r2="http://schemas.microsoft.com/office/drawing/2015/06/chart">
            <c:ext xmlns:c16="http://schemas.microsoft.com/office/drawing/2014/chart" uri="{C3380CC4-5D6E-409C-BE32-E72D297353CC}">
              <c16:uniqueId val="{00000000-C9CD-427A-9DE7-9AFB01BB38F0}"/>
            </c:ext>
          </c:extLst>
        </c:ser>
        <c:dLbls>
          <c:showLegendKey val="0"/>
          <c:showVal val="0"/>
          <c:showCatName val="0"/>
          <c:showSerName val="0"/>
          <c:showPercent val="0"/>
          <c:showBubbleSize val="0"/>
        </c:dLbls>
        <c:gapWidth val="150"/>
        <c:axId val="480177736"/>
        <c:axId val="480178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25.37</c:v>
                </c:pt>
                <c:pt idx="1">
                  <c:v>26.89</c:v>
                </c:pt>
                <c:pt idx="2">
                  <c:v>29.42</c:v>
                </c:pt>
                <c:pt idx="3">
                  <c:v>31.14</c:v>
                </c:pt>
                <c:pt idx="4">
                  <c:v>33.11</c:v>
                </c:pt>
              </c:numCache>
            </c:numRef>
          </c:val>
          <c:smooth val="0"/>
          <c:extLst xmlns:c16r2="http://schemas.microsoft.com/office/drawing/2015/06/chart">
            <c:ext xmlns:c16="http://schemas.microsoft.com/office/drawing/2014/chart" uri="{C3380CC4-5D6E-409C-BE32-E72D297353CC}">
              <c16:uniqueId val="{00000001-C9CD-427A-9DE7-9AFB01BB38F0}"/>
            </c:ext>
          </c:extLst>
        </c:ser>
        <c:dLbls>
          <c:showLegendKey val="0"/>
          <c:showVal val="0"/>
          <c:showCatName val="0"/>
          <c:showSerName val="0"/>
          <c:showPercent val="0"/>
          <c:showBubbleSize val="0"/>
        </c:dLbls>
        <c:marker val="1"/>
        <c:smooth val="0"/>
        <c:axId val="480177736"/>
        <c:axId val="480178128"/>
      </c:lineChart>
      <c:dateAx>
        <c:axId val="480177736"/>
        <c:scaling>
          <c:orientation val="minMax"/>
        </c:scaling>
        <c:delete val="1"/>
        <c:axPos val="b"/>
        <c:numFmt formatCode="&quot;R&quot;yy" sourceLinked="1"/>
        <c:majorTickMark val="none"/>
        <c:minorTickMark val="none"/>
        <c:tickLblPos val="none"/>
        <c:crossAx val="480178128"/>
        <c:crosses val="autoZero"/>
        <c:auto val="1"/>
        <c:lblOffset val="100"/>
        <c:baseTimeUnit val="years"/>
      </c:dateAx>
      <c:valAx>
        <c:axId val="480178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0177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9D8-4318-A0ED-056B26DD12FB}"/>
            </c:ext>
          </c:extLst>
        </c:ser>
        <c:dLbls>
          <c:showLegendKey val="0"/>
          <c:showVal val="0"/>
          <c:showCatName val="0"/>
          <c:showSerName val="0"/>
          <c:showPercent val="0"/>
          <c:showBubbleSize val="0"/>
        </c:dLbls>
        <c:gapWidth val="150"/>
        <c:axId val="481381056"/>
        <c:axId val="481381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0.54</c:v>
                </c:pt>
                <c:pt idx="1">
                  <c:v>0.75</c:v>
                </c:pt>
                <c:pt idx="2">
                  <c:v>0.74</c:v>
                </c:pt>
                <c:pt idx="3">
                  <c:v>0.76</c:v>
                </c:pt>
                <c:pt idx="4">
                  <c:v>0.94</c:v>
                </c:pt>
              </c:numCache>
            </c:numRef>
          </c:val>
          <c:smooth val="0"/>
          <c:extLst xmlns:c16r2="http://schemas.microsoft.com/office/drawing/2015/06/chart">
            <c:ext xmlns:c16="http://schemas.microsoft.com/office/drawing/2014/chart" uri="{C3380CC4-5D6E-409C-BE32-E72D297353CC}">
              <c16:uniqueId val="{00000001-A9D8-4318-A0ED-056B26DD12FB}"/>
            </c:ext>
          </c:extLst>
        </c:ser>
        <c:dLbls>
          <c:showLegendKey val="0"/>
          <c:showVal val="0"/>
          <c:showCatName val="0"/>
          <c:showSerName val="0"/>
          <c:showPercent val="0"/>
          <c:showBubbleSize val="0"/>
        </c:dLbls>
        <c:marker val="1"/>
        <c:smooth val="0"/>
        <c:axId val="481381056"/>
        <c:axId val="481381448"/>
      </c:lineChart>
      <c:dateAx>
        <c:axId val="481381056"/>
        <c:scaling>
          <c:orientation val="minMax"/>
        </c:scaling>
        <c:delete val="1"/>
        <c:axPos val="b"/>
        <c:numFmt formatCode="&quot;R&quot;yy" sourceLinked="1"/>
        <c:majorTickMark val="none"/>
        <c:minorTickMark val="none"/>
        <c:tickLblPos val="none"/>
        <c:crossAx val="481381448"/>
        <c:crosses val="autoZero"/>
        <c:auto val="1"/>
        <c:lblOffset val="100"/>
        <c:baseTimeUnit val="years"/>
      </c:dateAx>
      <c:valAx>
        <c:axId val="481381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1381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897-48D7-A7C7-278A09EB91C5}"/>
            </c:ext>
          </c:extLst>
        </c:ser>
        <c:dLbls>
          <c:showLegendKey val="0"/>
          <c:showVal val="0"/>
          <c:showCatName val="0"/>
          <c:showSerName val="0"/>
          <c:showPercent val="0"/>
          <c:showBubbleSize val="0"/>
        </c:dLbls>
        <c:gapWidth val="150"/>
        <c:axId val="483010920"/>
        <c:axId val="483009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25.86</c:v>
                </c:pt>
                <c:pt idx="1">
                  <c:v>25.76</c:v>
                </c:pt>
                <c:pt idx="2">
                  <c:v>26.07</c:v>
                </c:pt>
                <c:pt idx="3">
                  <c:v>26.89</c:v>
                </c:pt>
                <c:pt idx="4">
                  <c:v>23.18</c:v>
                </c:pt>
              </c:numCache>
            </c:numRef>
          </c:val>
          <c:smooth val="0"/>
          <c:extLst xmlns:c16r2="http://schemas.microsoft.com/office/drawing/2015/06/chart">
            <c:ext xmlns:c16="http://schemas.microsoft.com/office/drawing/2014/chart" uri="{C3380CC4-5D6E-409C-BE32-E72D297353CC}">
              <c16:uniqueId val="{00000001-B897-48D7-A7C7-278A09EB91C5}"/>
            </c:ext>
          </c:extLst>
        </c:ser>
        <c:dLbls>
          <c:showLegendKey val="0"/>
          <c:showVal val="0"/>
          <c:showCatName val="0"/>
          <c:showSerName val="0"/>
          <c:showPercent val="0"/>
          <c:showBubbleSize val="0"/>
        </c:dLbls>
        <c:marker val="1"/>
        <c:smooth val="0"/>
        <c:axId val="483010920"/>
        <c:axId val="483009744"/>
      </c:lineChart>
      <c:dateAx>
        <c:axId val="483010920"/>
        <c:scaling>
          <c:orientation val="minMax"/>
        </c:scaling>
        <c:delete val="1"/>
        <c:axPos val="b"/>
        <c:numFmt formatCode="&quot;R&quot;yy" sourceLinked="1"/>
        <c:majorTickMark val="none"/>
        <c:minorTickMark val="none"/>
        <c:tickLblPos val="none"/>
        <c:crossAx val="483009744"/>
        <c:crosses val="autoZero"/>
        <c:auto val="1"/>
        <c:lblOffset val="100"/>
        <c:baseTimeUnit val="years"/>
      </c:dateAx>
      <c:valAx>
        <c:axId val="483009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3010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88.09</c:v>
                </c:pt>
                <c:pt idx="1">
                  <c:v>87.3</c:v>
                </c:pt>
                <c:pt idx="2">
                  <c:v>99.65</c:v>
                </c:pt>
                <c:pt idx="3">
                  <c:v>111.81</c:v>
                </c:pt>
                <c:pt idx="4">
                  <c:v>146.49</c:v>
                </c:pt>
              </c:numCache>
            </c:numRef>
          </c:val>
          <c:extLst xmlns:c16r2="http://schemas.microsoft.com/office/drawing/2015/06/chart">
            <c:ext xmlns:c16="http://schemas.microsoft.com/office/drawing/2014/chart" uri="{C3380CC4-5D6E-409C-BE32-E72D297353CC}">
              <c16:uniqueId val="{00000000-FEAB-4DDC-BEB7-E9A0090E96EB}"/>
            </c:ext>
          </c:extLst>
        </c:ser>
        <c:dLbls>
          <c:showLegendKey val="0"/>
          <c:showVal val="0"/>
          <c:showCatName val="0"/>
          <c:showSerName val="0"/>
          <c:showPercent val="0"/>
          <c:showBubbleSize val="0"/>
        </c:dLbls>
        <c:gapWidth val="150"/>
        <c:axId val="485302024"/>
        <c:axId val="516730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58.23</c:v>
                </c:pt>
                <c:pt idx="1">
                  <c:v>65.56</c:v>
                </c:pt>
                <c:pt idx="2">
                  <c:v>65.87</c:v>
                </c:pt>
                <c:pt idx="3">
                  <c:v>77.260000000000005</c:v>
                </c:pt>
                <c:pt idx="4">
                  <c:v>80.010000000000005</c:v>
                </c:pt>
              </c:numCache>
            </c:numRef>
          </c:val>
          <c:smooth val="0"/>
          <c:extLst xmlns:c16r2="http://schemas.microsoft.com/office/drawing/2015/06/chart">
            <c:ext xmlns:c16="http://schemas.microsoft.com/office/drawing/2014/chart" uri="{C3380CC4-5D6E-409C-BE32-E72D297353CC}">
              <c16:uniqueId val="{00000001-FEAB-4DDC-BEB7-E9A0090E96EB}"/>
            </c:ext>
          </c:extLst>
        </c:ser>
        <c:dLbls>
          <c:showLegendKey val="0"/>
          <c:showVal val="0"/>
          <c:showCatName val="0"/>
          <c:showSerName val="0"/>
          <c:showPercent val="0"/>
          <c:showBubbleSize val="0"/>
        </c:dLbls>
        <c:marker val="1"/>
        <c:smooth val="0"/>
        <c:axId val="485302024"/>
        <c:axId val="516730208"/>
      </c:lineChart>
      <c:dateAx>
        <c:axId val="485302024"/>
        <c:scaling>
          <c:orientation val="minMax"/>
        </c:scaling>
        <c:delete val="1"/>
        <c:axPos val="b"/>
        <c:numFmt formatCode="&quot;R&quot;yy" sourceLinked="1"/>
        <c:majorTickMark val="none"/>
        <c:minorTickMark val="none"/>
        <c:tickLblPos val="none"/>
        <c:crossAx val="516730208"/>
        <c:crosses val="autoZero"/>
        <c:auto val="1"/>
        <c:lblOffset val="100"/>
        <c:baseTimeUnit val="years"/>
      </c:dateAx>
      <c:valAx>
        <c:axId val="5167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5302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633.71</c:v>
                </c:pt>
                <c:pt idx="1">
                  <c:v>493.68</c:v>
                </c:pt>
                <c:pt idx="2">
                  <c:v>302.91000000000003</c:v>
                </c:pt>
                <c:pt idx="3">
                  <c:v>248.28</c:v>
                </c:pt>
                <c:pt idx="4">
                  <c:v>158.53</c:v>
                </c:pt>
              </c:numCache>
            </c:numRef>
          </c:val>
          <c:extLst xmlns:c16r2="http://schemas.microsoft.com/office/drawing/2015/06/chart">
            <c:ext xmlns:c16="http://schemas.microsoft.com/office/drawing/2014/chart" uri="{C3380CC4-5D6E-409C-BE32-E72D297353CC}">
              <c16:uniqueId val="{00000000-099E-4C60-8D56-E9B1B31F4477}"/>
            </c:ext>
          </c:extLst>
        </c:ser>
        <c:dLbls>
          <c:showLegendKey val="0"/>
          <c:showVal val="0"/>
          <c:showCatName val="0"/>
          <c:showSerName val="0"/>
          <c:showPercent val="0"/>
          <c:showBubbleSize val="0"/>
        </c:dLbls>
        <c:gapWidth val="150"/>
        <c:axId val="516726680"/>
        <c:axId val="51672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812.92</c:v>
                </c:pt>
                <c:pt idx="1">
                  <c:v>765.48</c:v>
                </c:pt>
                <c:pt idx="2">
                  <c:v>742.08</c:v>
                </c:pt>
                <c:pt idx="3">
                  <c:v>730.84</c:v>
                </c:pt>
                <c:pt idx="4">
                  <c:v>706.45</c:v>
                </c:pt>
              </c:numCache>
            </c:numRef>
          </c:val>
          <c:smooth val="0"/>
          <c:extLst xmlns:c16r2="http://schemas.microsoft.com/office/drawing/2015/06/chart">
            <c:ext xmlns:c16="http://schemas.microsoft.com/office/drawing/2014/chart" uri="{C3380CC4-5D6E-409C-BE32-E72D297353CC}">
              <c16:uniqueId val="{00000001-099E-4C60-8D56-E9B1B31F4477}"/>
            </c:ext>
          </c:extLst>
        </c:ser>
        <c:dLbls>
          <c:showLegendKey val="0"/>
          <c:showVal val="0"/>
          <c:showCatName val="0"/>
          <c:showSerName val="0"/>
          <c:showPercent val="0"/>
          <c:showBubbleSize val="0"/>
        </c:dLbls>
        <c:marker val="1"/>
        <c:smooth val="0"/>
        <c:axId val="516726680"/>
        <c:axId val="516729424"/>
      </c:lineChart>
      <c:dateAx>
        <c:axId val="516726680"/>
        <c:scaling>
          <c:orientation val="minMax"/>
        </c:scaling>
        <c:delete val="1"/>
        <c:axPos val="b"/>
        <c:numFmt formatCode="&quot;R&quot;yy" sourceLinked="1"/>
        <c:majorTickMark val="none"/>
        <c:minorTickMark val="none"/>
        <c:tickLblPos val="none"/>
        <c:crossAx val="516729424"/>
        <c:crosses val="autoZero"/>
        <c:auto val="1"/>
        <c:lblOffset val="100"/>
        <c:baseTimeUnit val="years"/>
      </c:dateAx>
      <c:valAx>
        <c:axId val="516729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6726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99.74</c:v>
                </c:pt>
                <c:pt idx="1">
                  <c:v>99.76</c:v>
                </c:pt>
                <c:pt idx="2">
                  <c:v>99.73</c:v>
                </c:pt>
                <c:pt idx="3">
                  <c:v>99.67</c:v>
                </c:pt>
                <c:pt idx="4">
                  <c:v>99.61</c:v>
                </c:pt>
              </c:numCache>
            </c:numRef>
          </c:val>
          <c:extLst xmlns:c16r2="http://schemas.microsoft.com/office/drawing/2015/06/chart">
            <c:ext xmlns:c16="http://schemas.microsoft.com/office/drawing/2014/chart" uri="{C3380CC4-5D6E-409C-BE32-E72D297353CC}">
              <c16:uniqueId val="{00000000-8FD3-462F-9275-541CEF2345FA}"/>
            </c:ext>
          </c:extLst>
        </c:ser>
        <c:dLbls>
          <c:showLegendKey val="0"/>
          <c:showVal val="0"/>
          <c:showCatName val="0"/>
          <c:showSerName val="0"/>
          <c:showPercent val="0"/>
          <c:showBubbleSize val="0"/>
        </c:dLbls>
        <c:gapWidth val="150"/>
        <c:axId val="516728248"/>
        <c:axId val="516725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85.4</c:v>
                </c:pt>
                <c:pt idx="1">
                  <c:v>87.8</c:v>
                </c:pt>
                <c:pt idx="2">
                  <c:v>86.51</c:v>
                </c:pt>
                <c:pt idx="3">
                  <c:v>89.17</c:v>
                </c:pt>
                <c:pt idx="4">
                  <c:v>85.67</c:v>
                </c:pt>
              </c:numCache>
            </c:numRef>
          </c:val>
          <c:smooth val="0"/>
          <c:extLst xmlns:c16r2="http://schemas.microsoft.com/office/drawing/2015/06/chart">
            <c:ext xmlns:c16="http://schemas.microsoft.com/office/drawing/2014/chart" uri="{C3380CC4-5D6E-409C-BE32-E72D297353CC}">
              <c16:uniqueId val="{00000001-8FD3-462F-9275-541CEF2345FA}"/>
            </c:ext>
          </c:extLst>
        </c:ser>
        <c:dLbls>
          <c:showLegendKey val="0"/>
          <c:showVal val="0"/>
          <c:showCatName val="0"/>
          <c:showSerName val="0"/>
          <c:showPercent val="0"/>
          <c:showBubbleSize val="0"/>
        </c:dLbls>
        <c:marker val="1"/>
        <c:smooth val="0"/>
        <c:axId val="516728248"/>
        <c:axId val="516725896"/>
      </c:lineChart>
      <c:dateAx>
        <c:axId val="516728248"/>
        <c:scaling>
          <c:orientation val="minMax"/>
        </c:scaling>
        <c:delete val="1"/>
        <c:axPos val="b"/>
        <c:numFmt formatCode="&quot;R&quot;yy" sourceLinked="1"/>
        <c:majorTickMark val="none"/>
        <c:minorTickMark val="none"/>
        <c:tickLblPos val="none"/>
        <c:crossAx val="516725896"/>
        <c:crosses val="autoZero"/>
        <c:auto val="1"/>
        <c:lblOffset val="100"/>
        <c:baseTimeUnit val="years"/>
      </c:dateAx>
      <c:valAx>
        <c:axId val="516725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6728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166.97</c:v>
                </c:pt>
                <c:pt idx="1">
                  <c:v>168.1</c:v>
                </c:pt>
                <c:pt idx="2">
                  <c:v>168.69</c:v>
                </c:pt>
                <c:pt idx="3">
                  <c:v>169.14</c:v>
                </c:pt>
                <c:pt idx="4">
                  <c:v>169.87</c:v>
                </c:pt>
              </c:numCache>
            </c:numRef>
          </c:val>
          <c:extLst xmlns:c16r2="http://schemas.microsoft.com/office/drawing/2015/06/chart">
            <c:ext xmlns:c16="http://schemas.microsoft.com/office/drawing/2014/chart" uri="{C3380CC4-5D6E-409C-BE32-E72D297353CC}">
              <c16:uniqueId val="{00000000-1E27-44E5-9408-8C48A8A9A9DF}"/>
            </c:ext>
          </c:extLst>
        </c:ser>
        <c:dLbls>
          <c:showLegendKey val="0"/>
          <c:showVal val="0"/>
          <c:showCatName val="0"/>
          <c:showSerName val="0"/>
          <c:showPercent val="0"/>
          <c:showBubbleSize val="0"/>
        </c:dLbls>
        <c:gapWidth val="150"/>
        <c:axId val="516728640"/>
        <c:axId val="516729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188.57</c:v>
                </c:pt>
                <c:pt idx="1">
                  <c:v>187.69</c:v>
                </c:pt>
                <c:pt idx="2">
                  <c:v>188.24</c:v>
                </c:pt>
                <c:pt idx="3">
                  <c:v>184.85</c:v>
                </c:pt>
                <c:pt idx="4">
                  <c:v>194.78</c:v>
                </c:pt>
              </c:numCache>
            </c:numRef>
          </c:val>
          <c:smooth val="0"/>
          <c:extLst xmlns:c16r2="http://schemas.microsoft.com/office/drawing/2015/06/chart">
            <c:ext xmlns:c16="http://schemas.microsoft.com/office/drawing/2014/chart" uri="{C3380CC4-5D6E-409C-BE32-E72D297353CC}">
              <c16:uniqueId val="{00000001-1E27-44E5-9408-8C48A8A9A9DF}"/>
            </c:ext>
          </c:extLst>
        </c:ser>
        <c:dLbls>
          <c:showLegendKey val="0"/>
          <c:showVal val="0"/>
          <c:showCatName val="0"/>
          <c:showSerName val="0"/>
          <c:showPercent val="0"/>
          <c:showBubbleSize val="0"/>
        </c:dLbls>
        <c:marker val="1"/>
        <c:smooth val="0"/>
        <c:axId val="516728640"/>
        <c:axId val="516729816"/>
      </c:lineChart>
      <c:dateAx>
        <c:axId val="516728640"/>
        <c:scaling>
          <c:orientation val="minMax"/>
        </c:scaling>
        <c:delete val="1"/>
        <c:axPos val="b"/>
        <c:numFmt formatCode="&quot;R&quot;yy" sourceLinked="1"/>
        <c:majorTickMark val="none"/>
        <c:minorTickMark val="none"/>
        <c:tickLblPos val="none"/>
        <c:crossAx val="516729816"/>
        <c:crosses val="autoZero"/>
        <c:auto val="1"/>
        <c:lblOffset val="100"/>
        <c:baseTimeUnit val="years"/>
      </c:dateAx>
      <c:valAx>
        <c:axId val="516729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6728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16" zoomScale="80" zoomScaleNormal="80" workbookViewId="0">
      <selection activeCell="BT88" sqref="BT8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長野県　東御市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Cd1</v>
      </c>
      <c r="X8" s="64"/>
      <c r="Y8" s="64"/>
      <c r="Z8" s="64"/>
      <c r="AA8" s="64"/>
      <c r="AB8" s="64"/>
      <c r="AC8" s="64"/>
      <c r="AD8" s="65" t="str">
        <f>データ!$M$6</f>
        <v>非設置</v>
      </c>
      <c r="AE8" s="65"/>
      <c r="AF8" s="65"/>
      <c r="AG8" s="65"/>
      <c r="AH8" s="65"/>
      <c r="AI8" s="65"/>
      <c r="AJ8" s="65"/>
      <c r="AK8" s="3"/>
      <c r="AL8" s="44">
        <f>データ!S6</f>
        <v>28958</v>
      </c>
      <c r="AM8" s="44"/>
      <c r="AN8" s="44"/>
      <c r="AO8" s="44"/>
      <c r="AP8" s="44"/>
      <c r="AQ8" s="44"/>
      <c r="AR8" s="44"/>
      <c r="AS8" s="44"/>
      <c r="AT8" s="45">
        <f>データ!T6</f>
        <v>112.37</v>
      </c>
      <c r="AU8" s="45"/>
      <c r="AV8" s="45"/>
      <c r="AW8" s="45"/>
      <c r="AX8" s="45"/>
      <c r="AY8" s="45"/>
      <c r="AZ8" s="45"/>
      <c r="BA8" s="45"/>
      <c r="BB8" s="45">
        <f>データ!U6</f>
        <v>257.7</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81.430000000000007</v>
      </c>
      <c r="J10" s="45"/>
      <c r="K10" s="45"/>
      <c r="L10" s="45"/>
      <c r="M10" s="45"/>
      <c r="N10" s="45"/>
      <c r="O10" s="45"/>
      <c r="P10" s="45">
        <f>データ!P6</f>
        <v>76.12</v>
      </c>
      <c r="Q10" s="45"/>
      <c r="R10" s="45"/>
      <c r="S10" s="45"/>
      <c r="T10" s="45"/>
      <c r="U10" s="45"/>
      <c r="V10" s="45"/>
      <c r="W10" s="45">
        <f>データ!Q6</f>
        <v>58.78</v>
      </c>
      <c r="X10" s="45"/>
      <c r="Y10" s="45"/>
      <c r="Z10" s="45"/>
      <c r="AA10" s="45"/>
      <c r="AB10" s="45"/>
      <c r="AC10" s="45"/>
      <c r="AD10" s="44">
        <f>データ!R6</f>
        <v>3355</v>
      </c>
      <c r="AE10" s="44"/>
      <c r="AF10" s="44"/>
      <c r="AG10" s="44"/>
      <c r="AH10" s="44"/>
      <c r="AI10" s="44"/>
      <c r="AJ10" s="44"/>
      <c r="AK10" s="2"/>
      <c r="AL10" s="44">
        <f>データ!V6</f>
        <v>21947</v>
      </c>
      <c r="AM10" s="44"/>
      <c r="AN10" s="44"/>
      <c r="AO10" s="44"/>
      <c r="AP10" s="44"/>
      <c r="AQ10" s="44"/>
      <c r="AR10" s="44"/>
      <c r="AS10" s="44"/>
      <c r="AT10" s="45">
        <f>データ!W6</f>
        <v>10.68</v>
      </c>
      <c r="AU10" s="45"/>
      <c r="AV10" s="45"/>
      <c r="AW10" s="45"/>
      <c r="AX10" s="45"/>
      <c r="AY10" s="45"/>
      <c r="AZ10" s="45"/>
      <c r="BA10" s="45"/>
      <c r="BB10" s="45">
        <f>データ!X6</f>
        <v>2054.96</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A+W+oQn8Jtjozr8DeQfo3epQn4bn+BT06Oe4GQKeY9A5h/S115vM36MKuYY9GlhbBhtHTc+Pw55dEJGYGeYcPA==" saltValue="Z49qSfJEJUWPBirb35oB0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202193</v>
      </c>
      <c r="D6" s="19">
        <f t="shared" si="3"/>
        <v>46</v>
      </c>
      <c r="E6" s="19">
        <f t="shared" si="3"/>
        <v>17</v>
      </c>
      <c r="F6" s="19">
        <f t="shared" si="3"/>
        <v>1</v>
      </c>
      <c r="G6" s="19">
        <f t="shared" si="3"/>
        <v>0</v>
      </c>
      <c r="H6" s="19" t="str">
        <f t="shared" si="3"/>
        <v>長野県　東御市</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81.430000000000007</v>
      </c>
      <c r="P6" s="20">
        <f t="shared" si="3"/>
        <v>76.12</v>
      </c>
      <c r="Q6" s="20">
        <f t="shared" si="3"/>
        <v>58.78</v>
      </c>
      <c r="R6" s="20">
        <f t="shared" si="3"/>
        <v>3355</v>
      </c>
      <c r="S6" s="20">
        <f t="shared" si="3"/>
        <v>28958</v>
      </c>
      <c r="T6" s="20">
        <f t="shared" si="3"/>
        <v>112.37</v>
      </c>
      <c r="U6" s="20">
        <f t="shared" si="3"/>
        <v>257.7</v>
      </c>
      <c r="V6" s="20">
        <f t="shared" si="3"/>
        <v>21947</v>
      </c>
      <c r="W6" s="20">
        <f t="shared" si="3"/>
        <v>10.68</v>
      </c>
      <c r="X6" s="20">
        <f t="shared" si="3"/>
        <v>2054.96</v>
      </c>
      <c r="Y6" s="21">
        <f>IF(Y7="",NA(),Y7)</f>
        <v>115.03</v>
      </c>
      <c r="Z6" s="21">
        <f t="shared" ref="Z6:AH6" si="4">IF(Z7="",NA(),Z7)</f>
        <v>112.81</v>
      </c>
      <c r="AA6" s="21">
        <f t="shared" si="4"/>
        <v>113.15</v>
      </c>
      <c r="AB6" s="21">
        <f t="shared" si="4"/>
        <v>116.32</v>
      </c>
      <c r="AC6" s="21">
        <f t="shared" si="4"/>
        <v>114.62</v>
      </c>
      <c r="AD6" s="21">
        <f t="shared" si="4"/>
        <v>105.41</v>
      </c>
      <c r="AE6" s="21">
        <f t="shared" si="4"/>
        <v>104.64</v>
      </c>
      <c r="AF6" s="21">
        <f t="shared" si="4"/>
        <v>105.35</v>
      </c>
      <c r="AG6" s="21">
        <f t="shared" si="4"/>
        <v>106.8</v>
      </c>
      <c r="AH6" s="21">
        <f t="shared" si="4"/>
        <v>104.65</v>
      </c>
      <c r="AI6" s="20" t="str">
        <f>IF(AI7="","",IF(AI7="-","【-】","【"&amp;SUBSTITUTE(TEXT(AI7,"#,##0.00"),"-","△")&amp;"】"))</f>
        <v>【105.36】</v>
      </c>
      <c r="AJ6" s="20">
        <f>IF(AJ7="",NA(),AJ7)</f>
        <v>0</v>
      </c>
      <c r="AK6" s="20">
        <f t="shared" ref="AK6:AS6" si="5">IF(AK7="",NA(),AK7)</f>
        <v>0</v>
      </c>
      <c r="AL6" s="20">
        <f t="shared" si="5"/>
        <v>0</v>
      </c>
      <c r="AM6" s="20">
        <f t="shared" si="5"/>
        <v>0</v>
      </c>
      <c r="AN6" s="20">
        <f t="shared" si="5"/>
        <v>0</v>
      </c>
      <c r="AO6" s="21">
        <f t="shared" si="5"/>
        <v>25.86</v>
      </c>
      <c r="AP6" s="21">
        <f t="shared" si="5"/>
        <v>25.76</v>
      </c>
      <c r="AQ6" s="21">
        <f t="shared" si="5"/>
        <v>26.07</v>
      </c>
      <c r="AR6" s="21">
        <f t="shared" si="5"/>
        <v>26.89</v>
      </c>
      <c r="AS6" s="21">
        <f t="shared" si="5"/>
        <v>23.18</v>
      </c>
      <c r="AT6" s="20" t="str">
        <f>IF(AT7="","",IF(AT7="-","【-】","【"&amp;SUBSTITUTE(TEXT(AT7,"#,##0.00"),"-","△")&amp;"】"))</f>
        <v>【3.12】</v>
      </c>
      <c r="AU6" s="21">
        <f>IF(AU7="",NA(),AU7)</f>
        <v>88.09</v>
      </c>
      <c r="AV6" s="21">
        <f t="shared" ref="AV6:BD6" si="6">IF(AV7="",NA(),AV7)</f>
        <v>87.3</v>
      </c>
      <c r="AW6" s="21">
        <f t="shared" si="6"/>
        <v>99.65</v>
      </c>
      <c r="AX6" s="21">
        <f t="shared" si="6"/>
        <v>111.81</v>
      </c>
      <c r="AY6" s="21">
        <f t="shared" si="6"/>
        <v>146.49</v>
      </c>
      <c r="AZ6" s="21">
        <f t="shared" si="6"/>
        <v>58.23</v>
      </c>
      <c r="BA6" s="21">
        <f t="shared" si="6"/>
        <v>65.56</v>
      </c>
      <c r="BB6" s="21">
        <f t="shared" si="6"/>
        <v>65.87</v>
      </c>
      <c r="BC6" s="21">
        <f t="shared" si="6"/>
        <v>77.260000000000005</v>
      </c>
      <c r="BD6" s="21">
        <f t="shared" si="6"/>
        <v>80.010000000000005</v>
      </c>
      <c r="BE6" s="20" t="str">
        <f>IF(BE7="","",IF(BE7="-","【-】","【"&amp;SUBSTITUTE(TEXT(BE7,"#,##0.00"),"-","△")&amp;"】"))</f>
        <v>【82.75】</v>
      </c>
      <c r="BF6" s="21">
        <f>IF(BF7="",NA(),BF7)</f>
        <v>633.71</v>
      </c>
      <c r="BG6" s="21">
        <f t="shared" ref="BG6:BO6" si="7">IF(BG7="",NA(),BG7)</f>
        <v>493.68</v>
      </c>
      <c r="BH6" s="21">
        <f t="shared" si="7"/>
        <v>302.91000000000003</v>
      </c>
      <c r="BI6" s="21">
        <f t="shared" si="7"/>
        <v>248.28</v>
      </c>
      <c r="BJ6" s="21">
        <f t="shared" si="7"/>
        <v>158.53</v>
      </c>
      <c r="BK6" s="21">
        <f t="shared" si="7"/>
        <v>812.92</v>
      </c>
      <c r="BL6" s="21">
        <f t="shared" si="7"/>
        <v>765.48</v>
      </c>
      <c r="BM6" s="21">
        <f t="shared" si="7"/>
        <v>742.08</v>
      </c>
      <c r="BN6" s="21">
        <f t="shared" si="7"/>
        <v>730.84</v>
      </c>
      <c r="BO6" s="21">
        <f t="shared" si="7"/>
        <v>706.45</v>
      </c>
      <c r="BP6" s="20" t="str">
        <f>IF(BP7="","",IF(BP7="-","【-】","【"&amp;SUBSTITUTE(TEXT(BP7,"#,##0.00"),"-","△")&amp;"】"))</f>
        <v>【602.56】</v>
      </c>
      <c r="BQ6" s="21">
        <f>IF(BQ7="",NA(),BQ7)</f>
        <v>99.74</v>
      </c>
      <c r="BR6" s="21">
        <f t="shared" ref="BR6:BZ6" si="8">IF(BR7="",NA(),BR7)</f>
        <v>99.76</v>
      </c>
      <c r="BS6" s="21">
        <f t="shared" si="8"/>
        <v>99.73</v>
      </c>
      <c r="BT6" s="21">
        <f t="shared" si="8"/>
        <v>99.67</v>
      </c>
      <c r="BU6" s="21">
        <f t="shared" si="8"/>
        <v>99.61</v>
      </c>
      <c r="BV6" s="21">
        <f t="shared" si="8"/>
        <v>85.4</v>
      </c>
      <c r="BW6" s="21">
        <f t="shared" si="8"/>
        <v>87.8</v>
      </c>
      <c r="BX6" s="21">
        <f t="shared" si="8"/>
        <v>86.51</v>
      </c>
      <c r="BY6" s="21">
        <f t="shared" si="8"/>
        <v>89.17</v>
      </c>
      <c r="BZ6" s="21">
        <f t="shared" si="8"/>
        <v>85.67</v>
      </c>
      <c r="CA6" s="20" t="str">
        <f>IF(CA7="","",IF(CA7="-","【-】","【"&amp;SUBSTITUTE(TEXT(CA7,"#,##0.00"),"-","△")&amp;"】"))</f>
        <v>【97.94】</v>
      </c>
      <c r="CB6" s="21">
        <f>IF(CB7="",NA(),CB7)</f>
        <v>166.97</v>
      </c>
      <c r="CC6" s="21">
        <f t="shared" ref="CC6:CK6" si="9">IF(CC7="",NA(),CC7)</f>
        <v>168.1</v>
      </c>
      <c r="CD6" s="21">
        <f t="shared" si="9"/>
        <v>168.69</v>
      </c>
      <c r="CE6" s="21">
        <f t="shared" si="9"/>
        <v>169.14</v>
      </c>
      <c r="CF6" s="21">
        <f t="shared" si="9"/>
        <v>169.87</v>
      </c>
      <c r="CG6" s="21">
        <f t="shared" si="9"/>
        <v>188.57</v>
      </c>
      <c r="CH6" s="21">
        <f t="shared" si="9"/>
        <v>187.69</v>
      </c>
      <c r="CI6" s="21">
        <f t="shared" si="9"/>
        <v>188.24</v>
      </c>
      <c r="CJ6" s="21">
        <f t="shared" si="9"/>
        <v>184.85</v>
      </c>
      <c r="CK6" s="21">
        <f t="shared" si="9"/>
        <v>194.78</v>
      </c>
      <c r="CL6" s="20" t="str">
        <f>IF(CL7="","",IF(CL7="-","【-】","【"&amp;SUBSTITUTE(TEXT(CL7,"#,##0.00"),"-","△")&amp;"】"))</f>
        <v>【140.98】</v>
      </c>
      <c r="CM6" s="21">
        <f>IF(CM7="",NA(),CM7)</f>
        <v>71.05</v>
      </c>
      <c r="CN6" s="21">
        <f t="shared" ref="CN6:CV6" si="10">IF(CN7="",NA(),CN7)</f>
        <v>80.09</v>
      </c>
      <c r="CO6" s="21">
        <f t="shared" si="10"/>
        <v>85.93</v>
      </c>
      <c r="CP6" s="21">
        <f t="shared" si="10"/>
        <v>91.71</v>
      </c>
      <c r="CQ6" s="21">
        <f t="shared" si="10"/>
        <v>98.69</v>
      </c>
      <c r="CR6" s="21">
        <f t="shared" si="10"/>
        <v>55.84</v>
      </c>
      <c r="CS6" s="21">
        <f t="shared" si="10"/>
        <v>55.78</v>
      </c>
      <c r="CT6" s="21">
        <f t="shared" si="10"/>
        <v>54.86</v>
      </c>
      <c r="CU6" s="21">
        <f t="shared" si="10"/>
        <v>55.04</v>
      </c>
      <c r="CV6" s="21">
        <f t="shared" si="10"/>
        <v>53.26</v>
      </c>
      <c r="CW6" s="20" t="str">
        <f>IF(CW7="","",IF(CW7="-","【-】","【"&amp;SUBSTITUTE(TEXT(CW7,"#,##0.00"),"-","△")&amp;"】"))</f>
        <v>【60.13】</v>
      </c>
      <c r="CX6" s="21">
        <f>IF(CX7="",NA(),CX7)</f>
        <v>94.65</v>
      </c>
      <c r="CY6" s="21">
        <f t="shared" ref="CY6:DG6" si="11">IF(CY7="",NA(),CY7)</f>
        <v>95.07</v>
      </c>
      <c r="CZ6" s="21">
        <f t="shared" si="11"/>
        <v>95.73</v>
      </c>
      <c r="DA6" s="21">
        <f t="shared" si="11"/>
        <v>96.42</v>
      </c>
      <c r="DB6" s="21">
        <f t="shared" si="11"/>
        <v>97</v>
      </c>
      <c r="DC6" s="21">
        <f t="shared" si="11"/>
        <v>92.34</v>
      </c>
      <c r="DD6" s="21">
        <f t="shared" si="11"/>
        <v>91.78</v>
      </c>
      <c r="DE6" s="21">
        <f t="shared" si="11"/>
        <v>91.37</v>
      </c>
      <c r="DF6" s="21">
        <f t="shared" si="11"/>
        <v>91.92</v>
      </c>
      <c r="DG6" s="21">
        <f t="shared" si="11"/>
        <v>91.12</v>
      </c>
      <c r="DH6" s="20" t="str">
        <f>IF(DH7="","",IF(DH7="-","【-】","【"&amp;SUBSTITUTE(TEXT(DH7,"#,##0.00"),"-","△")&amp;"】"))</f>
        <v>【96.00】</v>
      </c>
      <c r="DI6" s="21">
        <f>IF(DI7="",NA(),DI7)</f>
        <v>30.37</v>
      </c>
      <c r="DJ6" s="21">
        <f t="shared" ref="DJ6:DR6" si="12">IF(DJ7="",NA(),DJ7)</f>
        <v>32.61</v>
      </c>
      <c r="DK6" s="21">
        <f t="shared" si="12"/>
        <v>34.83</v>
      </c>
      <c r="DL6" s="21">
        <f t="shared" si="12"/>
        <v>36.5</v>
      </c>
      <c r="DM6" s="21">
        <f t="shared" si="12"/>
        <v>38.799999999999997</v>
      </c>
      <c r="DN6" s="21">
        <f t="shared" si="12"/>
        <v>25.37</v>
      </c>
      <c r="DO6" s="21">
        <f t="shared" si="12"/>
        <v>26.89</v>
      </c>
      <c r="DP6" s="21">
        <f t="shared" si="12"/>
        <v>29.42</v>
      </c>
      <c r="DQ6" s="21">
        <f t="shared" si="12"/>
        <v>31.14</v>
      </c>
      <c r="DR6" s="21">
        <f t="shared" si="12"/>
        <v>33.11</v>
      </c>
      <c r="DS6" s="20" t="str">
        <f>IF(DS7="","",IF(DS7="-","【-】","【"&amp;SUBSTITUTE(TEXT(DS7,"#,##0.00"),"-","△")&amp;"】"))</f>
        <v>【42.20】</v>
      </c>
      <c r="DT6" s="20">
        <f>IF(DT7="",NA(),DT7)</f>
        <v>0</v>
      </c>
      <c r="DU6" s="20">
        <f t="shared" ref="DU6:EC6" si="13">IF(DU7="",NA(),DU7)</f>
        <v>0</v>
      </c>
      <c r="DV6" s="20">
        <f t="shared" si="13"/>
        <v>0</v>
      </c>
      <c r="DW6" s="20">
        <f t="shared" si="13"/>
        <v>0</v>
      </c>
      <c r="DX6" s="20">
        <f t="shared" si="13"/>
        <v>0</v>
      </c>
      <c r="DY6" s="21">
        <f t="shared" si="13"/>
        <v>0.54</v>
      </c>
      <c r="DZ6" s="21">
        <f t="shared" si="13"/>
        <v>0.75</v>
      </c>
      <c r="EA6" s="21">
        <f t="shared" si="13"/>
        <v>0.74</v>
      </c>
      <c r="EB6" s="21">
        <f t="shared" si="13"/>
        <v>0.76</v>
      </c>
      <c r="EC6" s="21">
        <f t="shared" si="13"/>
        <v>0.94</v>
      </c>
      <c r="ED6" s="20" t="str">
        <f>IF(ED7="","",IF(ED7="-","【-】","【"&amp;SUBSTITUTE(TEXT(ED7,"#,##0.00"),"-","△")&amp;"】"))</f>
        <v>【9.46】</v>
      </c>
      <c r="EE6" s="21">
        <f>IF(EE7="",NA(),EE7)</f>
        <v>0.15</v>
      </c>
      <c r="EF6" s="21">
        <f t="shared" ref="EF6:EN6" si="14">IF(EF7="",NA(),EF7)</f>
        <v>0.32</v>
      </c>
      <c r="EG6" s="21">
        <f t="shared" si="14"/>
        <v>0.37</v>
      </c>
      <c r="EH6" s="21">
        <f t="shared" si="14"/>
        <v>0.32</v>
      </c>
      <c r="EI6" s="21">
        <f t="shared" si="14"/>
        <v>0.1</v>
      </c>
      <c r="EJ6" s="21">
        <f t="shared" si="14"/>
        <v>0.09</v>
      </c>
      <c r="EK6" s="21">
        <f t="shared" si="14"/>
        <v>0.1</v>
      </c>
      <c r="EL6" s="21">
        <f t="shared" si="14"/>
        <v>7.0000000000000007E-2</v>
      </c>
      <c r="EM6" s="21">
        <f t="shared" si="14"/>
        <v>0.06</v>
      </c>
      <c r="EN6" s="21">
        <f t="shared" si="14"/>
        <v>7.0000000000000007E-2</v>
      </c>
      <c r="EO6" s="20" t="str">
        <f>IF(EO7="","",IF(EO7="-","【-】","【"&amp;SUBSTITUTE(TEXT(EO7,"#,##0.00"),"-","△")&amp;"】"))</f>
        <v>【0.19】</v>
      </c>
    </row>
    <row r="7" spans="1:148" s="22" customFormat="1" x14ac:dyDescent="0.15">
      <c r="A7" s="14"/>
      <c r="B7" s="23">
        <v>2024</v>
      </c>
      <c r="C7" s="23">
        <v>202193</v>
      </c>
      <c r="D7" s="23">
        <v>46</v>
      </c>
      <c r="E7" s="23">
        <v>17</v>
      </c>
      <c r="F7" s="23">
        <v>1</v>
      </c>
      <c r="G7" s="23">
        <v>0</v>
      </c>
      <c r="H7" s="23" t="s">
        <v>96</v>
      </c>
      <c r="I7" s="23" t="s">
        <v>97</v>
      </c>
      <c r="J7" s="23" t="s">
        <v>98</v>
      </c>
      <c r="K7" s="23" t="s">
        <v>99</v>
      </c>
      <c r="L7" s="23" t="s">
        <v>100</v>
      </c>
      <c r="M7" s="23" t="s">
        <v>101</v>
      </c>
      <c r="N7" s="24" t="s">
        <v>102</v>
      </c>
      <c r="O7" s="24">
        <v>81.430000000000007</v>
      </c>
      <c r="P7" s="24">
        <v>76.12</v>
      </c>
      <c r="Q7" s="24">
        <v>58.78</v>
      </c>
      <c r="R7" s="24">
        <v>3355</v>
      </c>
      <c r="S7" s="24">
        <v>28958</v>
      </c>
      <c r="T7" s="24">
        <v>112.37</v>
      </c>
      <c r="U7" s="24">
        <v>257.7</v>
      </c>
      <c r="V7" s="24">
        <v>21947</v>
      </c>
      <c r="W7" s="24">
        <v>10.68</v>
      </c>
      <c r="X7" s="24">
        <v>2054.96</v>
      </c>
      <c r="Y7" s="24">
        <v>115.03</v>
      </c>
      <c r="Z7" s="24">
        <v>112.81</v>
      </c>
      <c r="AA7" s="24">
        <v>113.15</v>
      </c>
      <c r="AB7" s="24">
        <v>116.32</v>
      </c>
      <c r="AC7" s="24">
        <v>114.62</v>
      </c>
      <c r="AD7" s="24">
        <v>105.41</v>
      </c>
      <c r="AE7" s="24">
        <v>104.64</v>
      </c>
      <c r="AF7" s="24">
        <v>105.35</v>
      </c>
      <c r="AG7" s="24">
        <v>106.8</v>
      </c>
      <c r="AH7" s="24">
        <v>104.65</v>
      </c>
      <c r="AI7" s="24">
        <v>105.36</v>
      </c>
      <c r="AJ7" s="24">
        <v>0</v>
      </c>
      <c r="AK7" s="24">
        <v>0</v>
      </c>
      <c r="AL7" s="24">
        <v>0</v>
      </c>
      <c r="AM7" s="24">
        <v>0</v>
      </c>
      <c r="AN7" s="24">
        <v>0</v>
      </c>
      <c r="AO7" s="24">
        <v>25.86</v>
      </c>
      <c r="AP7" s="24">
        <v>25.76</v>
      </c>
      <c r="AQ7" s="24">
        <v>26.07</v>
      </c>
      <c r="AR7" s="24">
        <v>26.89</v>
      </c>
      <c r="AS7" s="24">
        <v>23.18</v>
      </c>
      <c r="AT7" s="24">
        <v>3.12</v>
      </c>
      <c r="AU7" s="24">
        <v>88.09</v>
      </c>
      <c r="AV7" s="24">
        <v>87.3</v>
      </c>
      <c r="AW7" s="24">
        <v>99.65</v>
      </c>
      <c r="AX7" s="24">
        <v>111.81</v>
      </c>
      <c r="AY7" s="24">
        <v>146.49</v>
      </c>
      <c r="AZ7" s="24">
        <v>58.23</v>
      </c>
      <c r="BA7" s="24">
        <v>65.56</v>
      </c>
      <c r="BB7" s="24">
        <v>65.87</v>
      </c>
      <c r="BC7" s="24">
        <v>77.260000000000005</v>
      </c>
      <c r="BD7" s="24">
        <v>80.010000000000005</v>
      </c>
      <c r="BE7" s="24">
        <v>82.75</v>
      </c>
      <c r="BF7" s="24">
        <v>633.71</v>
      </c>
      <c r="BG7" s="24">
        <v>493.68</v>
      </c>
      <c r="BH7" s="24">
        <v>302.91000000000003</v>
      </c>
      <c r="BI7" s="24">
        <v>248.28</v>
      </c>
      <c r="BJ7" s="24">
        <v>158.53</v>
      </c>
      <c r="BK7" s="24">
        <v>812.92</v>
      </c>
      <c r="BL7" s="24">
        <v>765.48</v>
      </c>
      <c r="BM7" s="24">
        <v>742.08</v>
      </c>
      <c r="BN7" s="24">
        <v>730.84</v>
      </c>
      <c r="BO7" s="24">
        <v>706.45</v>
      </c>
      <c r="BP7" s="24">
        <v>602.55999999999995</v>
      </c>
      <c r="BQ7" s="24">
        <v>99.74</v>
      </c>
      <c r="BR7" s="24">
        <v>99.76</v>
      </c>
      <c r="BS7" s="24">
        <v>99.73</v>
      </c>
      <c r="BT7" s="24">
        <v>99.67</v>
      </c>
      <c r="BU7" s="24">
        <v>99.61</v>
      </c>
      <c r="BV7" s="24">
        <v>85.4</v>
      </c>
      <c r="BW7" s="24">
        <v>87.8</v>
      </c>
      <c r="BX7" s="24">
        <v>86.51</v>
      </c>
      <c r="BY7" s="24">
        <v>89.17</v>
      </c>
      <c r="BZ7" s="24">
        <v>85.67</v>
      </c>
      <c r="CA7" s="24">
        <v>97.94</v>
      </c>
      <c r="CB7" s="24">
        <v>166.97</v>
      </c>
      <c r="CC7" s="24">
        <v>168.1</v>
      </c>
      <c r="CD7" s="24">
        <v>168.69</v>
      </c>
      <c r="CE7" s="24">
        <v>169.14</v>
      </c>
      <c r="CF7" s="24">
        <v>169.87</v>
      </c>
      <c r="CG7" s="24">
        <v>188.57</v>
      </c>
      <c r="CH7" s="24">
        <v>187.69</v>
      </c>
      <c r="CI7" s="24">
        <v>188.24</v>
      </c>
      <c r="CJ7" s="24">
        <v>184.85</v>
      </c>
      <c r="CK7" s="24">
        <v>194.78</v>
      </c>
      <c r="CL7" s="24">
        <v>140.97999999999999</v>
      </c>
      <c r="CM7" s="24">
        <v>71.05</v>
      </c>
      <c r="CN7" s="24">
        <v>80.09</v>
      </c>
      <c r="CO7" s="24">
        <v>85.93</v>
      </c>
      <c r="CP7" s="24">
        <v>91.71</v>
      </c>
      <c r="CQ7" s="24">
        <v>98.69</v>
      </c>
      <c r="CR7" s="24">
        <v>55.84</v>
      </c>
      <c r="CS7" s="24">
        <v>55.78</v>
      </c>
      <c r="CT7" s="24">
        <v>54.86</v>
      </c>
      <c r="CU7" s="24">
        <v>55.04</v>
      </c>
      <c r="CV7" s="24">
        <v>53.26</v>
      </c>
      <c r="CW7" s="24">
        <v>60.13</v>
      </c>
      <c r="CX7" s="24">
        <v>94.65</v>
      </c>
      <c r="CY7" s="24">
        <v>95.07</v>
      </c>
      <c r="CZ7" s="24">
        <v>95.73</v>
      </c>
      <c r="DA7" s="24">
        <v>96.42</v>
      </c>
      <c r="DB7" s="24">
        <v>97</v>
      </c>
      <c r="DC7" s="24">
        <v>92.34</v>
      </c>
      <c r="DD7" s="24">
        <v>91.78</v>
      </c>
      <c r="DE7" s="24">
        <v>91.37</v>
      </c>
      <c r="DF7" s="24">
        <v>91.92</v>
      </c>
      <c r="DG7" s="24">
        <v>91.12</v>
      </c>
      <c r="DH7" s="24">
        <v>96</v>
      </c>
      <c r="DI7" s="24">
        <v>30.37</v>
      </c>
      <c r="DJ7" s="24">
        <v>32.61</v>
      </c>
      <c r="DK7" s="24">
        <v>34.83</v>
      </c>
      <c r="DL7" s="24">
        <v>36.5</v>
      </c>
      <c r="DM7" s="24">
        <v>38.799999999999997</v>
      </c>
      <c r="DN7" s="24">
        <v>25.37</v>
      </c>
      <c r="DO7" s="24">
        <v>26.89</v>
      </c>
      <c r="DP7" s="24">
        <v>29.42</v>
      </c>
      <c r="DQ7" s="24">
        <v>31.14</v>
      </c>
      <c r="DR7" s="24">
        <v>33.11</v>
      </c>
      <c r="DS7" s="24">
        <v>42.2</v>
      </c>
      <c r="DT7" s="24">
        <v>0</v>
      </c>
      <c r="DU7" s="24">
        <v>0</v>
      </c>
      <c r="DV7" s="24">
        <v>0</v>
      </c>
      <c r="DW7" s="24">
        <v>0</v>
      </c>
      <c r="DX7" s="24">
        <v>0</v>
      </c>
      <c r="DY7" s="24">
        <v>0.54</v>
      </c>
      <c r="DZ7" s="24">
        <v>0.75</v>
      </c>
      <c r="EA7" s="24">
        <v>0.74</v>
      </c>
      <c r="EB7" s="24">
        <v>0.76</v>
      </c>
      <c r="EC7" s="24">
        <v>0.94</v>
      </c>
      <c r="ED7" s="24">
        <v>9.4600000000000009</v>
      </c>
      <c r="EE7" s="24">
        <v>0.15</v>
      </c>
      <c r="EF7" s="24">
        <v>0.32</v>
      </c>
      <c r="EG7" s="24">
        <v>0.37</v>
      </c>
      <c r="EH7" s="24">
        <v>0.32</v>
      </c>
      <c r="EI7" s="24">
        <v>0.1</v>
      </c>
      <c r="EJ7" s="24">
        <v>0.09</v>
      </c>
      <c r="EK7" s="24">
        <v>0.1</v>
      </c>
      <c r="EL7" s="24">
        <v>7.0000000000000007E-2</v>
      </c>
      <c r="EM7" s="24">
        <v>0.06</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井出 拓歩</cp:lastModifiedBy>
  <cp:lastPrinted>2026-01-23T07:18:13Z</cp:lastPrinted>
  <dcterms:created xsi:type="dcterms:W3CDTF">2025-12-23T06:00:57Z</dcterms:created>
  <dcterms:modified xsi:type="dcterms:W3CDTF">2026-01-23T08:21:13Z</dcterms:modified>
  <cp:category/>
</cp:coreProperties>
</file>