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fujisawa-aki\Desktop\内訳書掲載\上八重原水源施設更新機械器具設置工事\"/>
    </mc:Choice>
  </mc:AlternateContent>
  <bookViews>
    <workbookView xWindow="0" yWindow="0" windowWidth="28800" windowHeight="12210"/>
  </bookViews>
  <sheets>
    <sheet name="総括" sheetId="4" r:id="rId1"/>
    <sheet name="機械設備" sheetId="2" r:id="rId2"/>
    <sheet name="電気設備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3" i="2" l="1"/>
  <c r="E203" i="2" s="1"/>
  <c r="E201" i="2"/>
  <c r="A199" i="2" s="1"/>
  <c r="F199" i="2"/>
  <c r="E199" i="2"/>
  <c r="E196" i="2"/>
  <c r="A194" i="2" s="1"/>
  <c r="E191" i="2"/>
  <c r="B191" i="2" s="1"/>
  <c r="A191" i="2" s="1"/>
  <c r="E186" i="2"/>
  <c r="E181" i="2"/>
  <c r="D181" i="2" s="1"/>
  <c r="E176" i="2"/>
  <c r="C175" i="2" s="1"/>
  <c r="A175" i="2" s="1"/>
  <c r="E174" i="2"/>
  <c r="A174" i="2"/>
  <c r="B27" i="2"/>
  <c r="B26" i="2"/>
  <c r="C194" i="2" l="1"/>
  <c r="C196" i="2" s="1"/>
  <c r="D175" i="2"/>
  <c r="D176" i="2" s="1"/>
  <c r="B196" i="2"/>
  <c r="A196" i="2" s="1"/>
  <c r="D196" i="2"/>
  <c r="D200" i="2"/>
  <c r="D201" i="2" s="1"/>
  <c r="A189" i="2"/>
  <c r="C191" i="2" s="1"/>
  <c r="D191" i="2"/>
  <c r="C199" i="2"/>
  <c r="C200" i="2" s="1"/>
  <c r="C201" i="2" s="1"/>
  <c r="C176" i="2"/>
  <c r="A176" i="2" s="1"/>
  <c r="A184" i="2"/>
  <c r="C186" i="2" s="1"/>
  <c r="B175" i="2"/>
  <c r="B176" i="2" s="1"/>
  <c r="D186" i="2"/>
  <c r="C179" i="2"/>
  <c r="C181" i="2" s="1"/>
  <c r="C184" i="2"/>
  <c r="B200" i="2"/>
  <c r="B201" i="2" s="1"/>
  <c r="A201" i="2" s="1"/>
  <c r="B181" i="2"/>
  <c r="A181" i="2" s="1"/>
  <c r="C189" i="2"/>
  <c r="A179" i="2"/>
  <c r="B186" i="2"/>
  <c r="A186" i="2" s="1"/>
</calcChain>
</file>

<file path=xl/comments1.xml><?xml version="1.0" encoding="utf-8"?>
<comments xmlns="http://schemas.openxmlformats.org/spreadsheetml/2006/main">
  <authors>
    <author>HP Customer</author>
  </authors>
  <commentList>
    <comment ref="E1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ｐ9</t>
        </r>
      </text>
    </comment>
  </commentList>
</comments>
</file>

<file path=xl/sharedStrings.xml><?xml version="1.0" encoding="utf-8"?>
<sst xmlns="http://schemas.openxmlformats.org/spreadsheetml/2006/main" count="198" uniqueCount="130">
  <si>
    <t>赤い部分入力↓</t>
    <rPh sb="0" eb="1">
      <t>アカ</t>
    </rPh>
    <rPh sb="2" eb="4">
      <t>ブブン</t>
    </rPh>
    <rPh sb="4" eb="6">
      <t>ニュウリョク</t>
    </rPh>
    <phoneticPr fontId="4"/>
  </si>
  <si>
    <t>上八重原水源施設更新機械器具設置工事　機械設備</t>
    <rPh sb="0" eb="8">
      <t>カミヤエハラスイゲンシセツ</t>
    </rPh>
    <rPh sb="8" eb="10">
      <t>コウシン</t>
    </rPh>
    <rPh sb="10" eb="16">
      <t>キカイキグセッチ</t>
    </rPh>
    <rPh sb="16" eb="18">
      <t>コウジ</t>
    </rPh>
    <rPh sb="19" eb="21">
      <t>キカイ</t>
    </rPh>
    <rPh sb="21" eb="23">
      <t>セツビ</t>
    </rPh>
    <phoneticPr fontId="4"/>
  </si>
  <si>
    <t>費　目</t>
    <rPh sb="0" eb="1">
      <t>ヒ</t>
    </rPh>
    <rPh sb="2" eb="3">
      <t>メ</t>
    </rPh>
    <phoneticPr fontId="10"/>
  </si>
  <si>
    <t>工　　種　　別</t>
    <rPh sb="0" eb="1">
      <t>コウ</t>
    </rPh>
    <rPh sb="3" eb="7">
      <t>シュベツ</t>
    </rPh>
    <phoneticPr fontId="10"/>
  </si>
  <si>
    <t>規 模 及 び 形 状 寸 法</t>
    <rPh sb="0" eb="3">
      <t>キボ</t>
    </rPh>
    <rPh sb="4" eb="5">
      <t>オヨ</t>
    </rPh>
    <rPh sb="8" eb="11">
      <t>ケイジョウ</t>
    </rPh>
    <rPh sb="12" eb="15">
      <t>スンポウ</t>
    </rPh>
    <phoneticPr fontId="10"/>
  </si>
  <si>
    <t>備　　考</t>
    <rPh sb="0" eb="4">
      <t>ビコウ</t>
    </rPh>
    <phoneticPr fontId="10"/>
  </si>
  <si>
    <t>ポンプ場施設</t>
    <rPh sb="3" eb="4">
      <t>ジョウ</t>
    </rPh>
    <rPh sb="4" eb="6">
      <t>シセツ</t>
    </rPh>
    <phoneticPr fontId="4"/>
  </si>
  <si>
    <t>1.工事原価</t>
    <rPh sb="2" eb="6">
      <t>コウジゲンカ</t>
    </rPh>
    <phoneticPr fontId="4"/>
  </si>
  <si>
    <t>水処理施設</t>
    <rPh sb="0" eb="1">
      <t>ミズ</t>
    </rPh>
    <rPh sb="1" eb="3">
      <t>ショリ</t>
    </rPh>
    <rPh sb="3" eb="5">
      <t>シセツ</t>
    </rPh>
    <phoneticPr fontId="4"/>
  </si>
  <si>
    <t>汚泥処理施設</t>
    <rPh sb="0" eb="2">
      <t>オデイ</t>
    </rPh>
    <rPh sb="2" eb="4">
      <t>ショリ</t>
    </rPh>
    <rPh sb="4" eb="6">
      <t>シセツ</t>
    </rPh>
    <phoneticPr fontId="4"/>
  </si>
  <si>
    <t/>
  </si>
  <si>
    <t>1-1機器費</t>
  </si>
  <si>
    <t>機器費</t>
    <rPh sb="0" eb="2">
      <t>キキ</t>
    </rPh>
    <rPh sb="2" eb="3">
      <t>ヒ</t>
    </rPh>
    <phoneticPr fontId="4"/>
  </si>
  <si>
    <t>輸送費</t>
    <rPh sb="0" eb="3">
      <t>ユソウヒ</t>
    </rPh>
    <phoneticPr fontId="4"/>
  </si>
  <si>
    <t>自動車輸送の場合見積等</t>
    <rPh sb="0" eb="3">
      <t>ジドウシャ</t>
    </rPh>
    <rPh sb="3" eb="5">
      <t>ユソウ</t>
    </rPh>
    <rPh sb="6" eb="8">
      <t>バアイ</t>
    </rPh>
    <rPh sb="8" eb="10">
      <t>ミツモリ</t>
    </rPh>
    <rPh sb="10" eb="11">
      <t>トウ</t>
    </rPh>
    <phoneticPr fontId="4"/>
  </si>
  <si>
    <t>鉄道輸送等の場合運賃表</t>
    <rPh sb="0" eb="2">
      <t>テツドウ</t>
    </rPh>
    <rPh sb="2" eb="4">
      <t>ユソウ</t>
    </rPh>
    <rPh sb="4" eb="5">
      <t>トウ</t>
    </rPh>
    <rPh sb="6" eb="8">
      <t>バアイ</t>
    </rPh>
    <rPh sb="8" eb="11">
      <t>ウンチンヒョウ</t>
    </rPh>
    <phoneticPr fontId="4"/>
  </si>
  <si>
    <t>1-2据付工事原価</t>
    <rPh sb="3" eb="5">
      <t>スエツケ</t>
    </rPh>
    <rPh sb="5" eb="9">
      <t>コウジゲンカ</t>
    </rPh>
    <phoneticPr fontId="4"/>
  </si>
  <si>
    <t>直接経費積上積算分</t>
    <rPh sb="0" eb="2">
      <t>チョクセツ</t>
    </rPh>
    <rPh sb="2" eb="4">
      <t>ケイヒ</t>
    </rPh>
    <rPh sb="4" eb="5">
      <t>ツ</t>
    </rPh>
    <rPh sb="5" eb="6">
      <t>ア</t>
    </rPh>
    <rPh sb="6" eb="8">
      <t>セキサン</t>
    </rPh>
    <rPh sb="8" eb="9">
      <t>ブン</t>
    </rPh>
    <phoneticPr fontId="4"/>
  </si>
  <si>
    <t>1-2-1直接工事費</t>
    <rPh sb="5" eb="7">
      <t>チョクセツ</t>
    </rPh>
    <rPh sb="7" eb="10">
      <t>コウジヒ</t>
    </rPh>
    <phoneticPr fontId="4"/>
  </si>
  <si>
    <t>特許使用料</t>
    <rPh sb="0" eb="2">
      <t>トッキョ</t>
    </rPh>
    <rPh sb="2" eb="5">
      <t>シヨウリョウ</t>
    </rPh>
    <phoneticPr fontId="4"/>
  </si>
  <si>
    <t>必要な場合</t>
    <rPh sb="0" eb="2">
      <t>ヒツヨウ</t>
    </rPh>
    <rPh sb="3" eb="5">
      <t>バアイ</t>
    </rPh>
    <phoneticPr fontId="4"/>
  </si>
  <si>
    <t>←役務費で計上</t>
    <rPh sb="1" eb="3">
      <t>エキム</t>
    </rPh>
    <rPh sb="3" eb="4">
      <t>ヒ</t>
    </rPh>
    <rPh sb="5" eb="7">
      <t>ケイジョウ</t>
    </rPh>
    <phoneticPr fontId="10"/>
  </si>
  <si>
    <t>総合試運転費</t>
    <rPh sb="0" eb="2">
      <t>ソウゴウ</t>
    </rPh>
    <rPh sb="2" eb="5">
      <t>シウンテン</t>
    </rPh>
    <rPh sb="5" eb="6">
      <t>ヒ</t>
    </rPh>
    <phoneticPr fontId="4"/>
  </si>
  <si>
    <t>積み上げ分</t>
    <rPh sb="0" eb="1">
      <t>ツ</t>
    </rPh>
    <rPh sb="2" eb="3">
      <t>ア</t>
    </rPh>
    <rPh sb="4" eb="5">
      <t>ブン</t>
    </rPh>
    <phoneticPr fontId="4"/>
  </si>
  <si>
    <t>総合試運転費対象額×総合試運転費率×0.95</t>
    <rPh sb="0" eb="2">
      <t>ソウゴウ</t>
    </rPh>
    <rPh sb="2" eb="5">
      <t>シウンテン</t>
    </rPh>
    <rPh sb="5" eb="6">
      <t>ヒ</t>
    </rPh>
    <rPh sb="6" eb="9">
      <t>タイショウガク</t>
    </rPh>
    <rPh sb="10" eb="12">
      <t>ソウゴウ</t>
    </rPh>
    <rPh sb="12" eb="15">
      <t>シウンテン</t>
    </rPh>
    <rPh sb="15" eb="17">
      <t>ヒリツ</t>
    </rPh>
    <phoneticPr fontId="4"/>
  </si>
  <si>
    <t>総合試運転使用電力量料金</t>
    <rPh sb="0" eb="2">
      <t>ソウゴウ</t>
    </rPh>
    <rPh sb="2" eb="5">
      <t>シウンテン</t>
    </rPh>
    <rPh sb="5" eb="7">
      <t>シヨウ</t>
    </rPh>
    <rPh sb="7" eb="9">
      <t>デンリョク</t>
    </rPh>
    <rPh sb="9" eb="10">
      <t>リョウ</t>
    </rPh>
    <rPh sb="10" eb="12">
      <t>リョウキン</t>
    </rPh>
    <phoneticPr fontId="4"/>
  </si>
  <si>
    <r>
      <t>←料金を計上する場合は</t>
    </r>
    <r>
      <rPr>
        <b/>
        <sz val="9"/>
        <color indexed="13"/>
        <rFont val="ＭＳ Ｐ明朝"/>
        <family val="1"/>
        <charset val="128"/>
      </rPr>
      <t>１</t>
    </r>
    <r>
      <rPr>
        <sz val="9"/>
        <rFont val="ＭＳ Ｐ明朝"/>
        <family val="1"/>
        <charset val="128"/>
      </rPr>
      <t>にする</t>
    </r>
    <rPh sb="1" eb="3">
      <t>リョウキン</t>
    </rPh>
    <rPh sb="4" eb="6">
      <t>ケイジョウ</t>
    </rPh>
    <rPh sb="8" eb="10">
      <t>バアイ</t>
    </rPh>
    <phoneticPr fontId="4"/>
  </si>
  <si>
    <t>総合試運転費対象額×総合試運転費率</t>
    <rPh sb="0" eb="2">
      <t>ソウゴウ</t>
    </rPh>
    <rPh sb="2" eb="5">
      <t>シウンテン</t>
    </rPh>
    <rPh sb="5" eb="6">
      <t>ヒ</t>
    </rPh>
    <rPh sb="6" eb="9">
      <t>タイショウガク</t>
    </rPh>
    <rPh sb="10" eb="12">
      <t>ソウゴウ</t>
    </rPh>
    <rPh sb="12" eb="15">
      <t>シウンテン</t>
    </rPh>
    <rPh sb="15" eb="17">
      <t>ヒリツ</t>
    </rPh>
    <phoneticPr fontId="4"/>
  </si>
  <si>
    <t>特別経費</t>
    <rPh sb="0" eb="2">
      <t>トクベツ</t>
    </rPh>
    <rPh sb="2" eb="4">
      <t>ケイヒ</t>
    </rPh>
    <phoneticPr fontId="4"/>
  </si>
  <si>
    <t>特に必要と認められるもの</t>
    <rPh sb="0" eb="1">
      <t>トク</t>
    </rPh>
    <rPh sb="2" eb="4">
      <t>ヒツヨウ</t>
    </rPh>
    <rPh sb="5" eb="6">
      <t>ミト</t>
    </rPh>
    <phoneticPr fontId="4"/>
  </si>
  <si>
    <t>材料費</t>
    <rPh sb="0" eb="3">
      <t>ザイリョウヒ</t>
    </rPh>
    <phoneticPr fontId="4"/>
  </si>
  <si>
    <t>直接材料費</t>
    <rPh sb="0" eb="2">
      <t>チョクセツ</t>
    </rPh>
    <rPh sb="2" eb="5">
      <t>ザイリョウヒ</t>
    </rPh>
    <phoneticPr fontId="4"/>
  </si>
  <si>
    <t>仮設費積上積算分</t>
    <rPh sb="0" eb="2">
      <t>カセツ</t>
    </rPh>
    <rPh sb="2" eb="3">
      <t>ヒ</t>
    </rPh>
    <rPh sb="3" eb="4">
      <t>ツ</t>
    </rPh>
    <rPh sb="4" eb="5">
      <t>ア</t>
    </rPh>
    <rPh sb="5" eb="7">
      <t>セキサン</t>
    </rPh>
    <rPh sb="7" eb="8">
      <t>ブン</t>
    </rPh>
    <phoneticPr fontId="4"/>
  </si>
  <si>
    <t>仮設費</t>
    <rPh sb="0" eb="2">
      <t>カセツ</t>
    </rPh>
    <rPh sb="2" eb="3">
      <t>ヒ</t>
    </rPh>
    <phoneticPr fontId="4"/>
  </si>
  <si>
    <t>補助材料費</t>
    <rPh sb="0" eb="2">
      <t>ホジョ</t>
    </rPh>
    <rPh sb="2" eb="5">
      <t>ザイリョウヒ</t>
    </rPh>
    <phoneticPr fontId="4"/>
  </si>
  <si>
    <t>共通仮設費積上積算分</t>
    <rPh sb="0" eb="2">
      <t>キョウツウ</t>
    </rPh>
    <rPh sb="2" eb="4">
      <t>カセツ</t>
    </rPh>
    <rPh sb="4" eb="5">
      <t>ヒ</t>
    </rPh>
    <rPh sb="5" eb="6">
      <t>ツ</t>
    </rPh>
    <rPh sb="6" eb="7">
      <t>ア</t>
    </rPh>
    <rPh sb="7" eb="9">
      <t>セキサン</t>
    </rPh>
    <rPh sb="9" eb="10">
      <t>ブン</t>
    </rPh>
    <phoneticPr fontId="4"/>
  </si>
  <si>
    <t>運搬費</t>
    <rPh sb="0" eb="3">
      <t>ウンパンヒ</t>
    </rPh>
    <phoneticPr fontId="4"/>
  </si>
  <si>
    <t>材料費計</t>
    <rPh sb="0" eb="3">
      <t>ザイリョウヒ</t>
    </rPh>
    <rPh sb="3" eb="4">
      <t>ケイ</t>
    </rPh>
    <phoneticPr fontId="4"/>
  </si>
  <si>
    <t>準備費</t>
    <rPh sb="0" eb="3">
      <t>ジュンビヒ</t>
    </rPh>
    <phoneticPr fontId="4"/>
  </si>
  <si>
    <t>事業損失防止施設費</t>
    <rPh sb="0" eb="2">
      <t>ジギョウ</t>
    </rPh>
    <rPh sb="2" eb="4">
      <t>ソンシツ</t>
    </rPh>
    <rPh sb="4" eb="6">
      <t>ボウシ</t>
    </rPh>
    <rPh sb="6" eb="9">
      <t>シセツヒ</t>
    </rPh>
    <phoneticPr fontId="4"/>
  </si>
  <si>
    <t>安全費</t>
    <rPh sb="0" eb="2">
      <t>アンゼン</t>
    </rPh>
    <rPh sb="2" eb="3">
      <t>ヒ</t>
    </rPh>
    <phoneticPr fontId="4"/>
  </si>
  <si>
    <t>役務費</t>
    <rPh sb="0" eb="2">
      <t>エキム</t>
    </rPh>
    <rPh sb="2" eb="3">
      <t>ヒ</t>
    </rPh>
    <phoneticPr fontId="4"/>
  </si>
  <si>
    <t>技術管理費</t>
    <rPh sb="0" eb="2">
      <t>ギジュツ</t>
    </rPh>
    <rPh sb="2" eb="5">
      <t>カンリヒ</t>
    </rPh>
    <phoneticPr fontId="4"/>
  </si>
  <si>
    <t>営繕費</t>
    <rPh sb="0" eb="2">
      <t>エイゼン</t>
    </rPh>
    <rPh sb="2" eb="3">
      <t>ヒ</t>
    </rPh>
    <phoneticPr fontId="4"/>
  </si>
  <si>
    <t>労務費</t>
    <rPh sb="0" eb="3">
      <t>ロウムヒ</t>
    </rPh>
    <phoneticPr fontId="4"/>
  </si>
  <si>
    <t>一般労務費</t>
    <rPh sb="0" eb="2">
      <t>イッパン</t>
    </rPh>
    <rPh sb="2" eb="5">
      <t>ロウムヒ</t>
    </rPh>
    <phoneticPr fontId="4"/>
  </si>
  <si>
    <t>一般管理費の前払金支出割合による補正</t>
    <rPh sb="0" eb="2">
      <t>イッパン</t>
    </rPh>
    <rPh sb="2" eb="5">
      <t>カンリヒ</t>
    </rPh>
    <rPh sb="6" eb="8">
      <t>マエバラ</t>
    </rPh>
    <rPh sb="8" eb="9">
      <t>キン</t>
    </rPh>
    <rPh sb="9" eb="11">
      <t>シシュツ</t>
    </rPh>
    <rPh sb="11" eb="13">
      <t>ワリアイ</t>
    </rPh>
    <rPh sb="16" eb="18">
      <t>ホセイ</t>
    </rPh>
    <phoneticPr fontId="4"/>
  </si>
  <si>
    <t>機械設備据付労務費</t>
    <rPh sb="0" eb="2">
      <t>キカイ</t>
    </rPh>
    <rPh sb="2" eb="4">
      <t>セツビ</t>
    </rPh>
    <rPh sb="4" eb="6">
      <t>スエツケ</t>
    </rPh>
    <rPh sb="6" eb="9">
      <t>ロウムヒ</t>
    </rPh>
    <phoneticPr fontId="4"/>
  </si>
  <si>
    <t>0%～5%以下</t>
    <rPh sb="5" eb="7">
      <t>イカ</t>
    </rPh>
    <phoneticPr fontId="4"/>
  </si>
  <si>
    <t>0%から5%以下</t>
    <rPh sb="6" eb="8">
      <t>イカ</t>
    </rPh>
    <phoneticPr fontId="4"/>
  </si>
  <si>
    <t>5%超え15%以下</t>
    <rPh sb="2" eb="3">
      <t>コ</t>
    </rPh>
    <rPh sb="7" eb="9">
      <t>イカ</t>
    </rPh>
    <phoneticPr fontId="4"/>
  </si>
  <si>
    <t>5%を超え15%以下</t>
    <rPh sb="3" eb="4">
      <t>コ</t>
    </rPh>
    <rPh sb="8" eb="10">
      <t>イカ</t>
    </rPh>
    <phoneticPr fontId="4"/>
  </si>
  <si>
    <t>労務費計</t>
    <rPh sb="0" eb="3">
      <t>ロウムヒ</t>
    </rPh>
    <rPh sb="3" eb="4">
      <t>ケイ</t>
    </rPh>
    <phoneticPr fontId="4"/>
  </si>
  <si>
    <t>15%超え25%以下</t>
    <rPh sb="3" eb="4">
      <t>コ</t>
    </rPh>
    <rPh sb="8" eb="10">
      <t>イカ</t>
    </rPh>
    <phoneticPr fontId="4"/>
  </si>
  <si>
    <t>15%を超え25%以下</t>
    <rPh sb="4" eb="5">
      <t>コ</t>
    </rPh>
    <rPh sb="9" eb="11">
      <t>イカ</t>
    </rPh>
    <phoneticPr fontId="4"/>
  </si>
  <si>
    <t>25%超え35%以下</t>
    <rPh sb="3" eb="4">
      <t>コ</t>
    </rPh>
    <rPh sb="8" eb="10">
      <t>イカ</t>
    </rPh>
    <phoneticPr fontId="4"/>
  </si>
  <si>
    <t>25%を超え35%以下</t>
    <rPh sb="4" eb="5">
      <t>コ</t>
    </rPh>
    <rPh sb="9" eb="11">
      <t>イカ</t>
    </rPh>
    <phoneticPr fontId="4"/>
  </si>
  <si>
    <t>35%超え40%以下</t>
    <rPh sb="3" eb="4">
      <t>コ</t>
    </rPh>
    <rPh sb="8" eb="10">
      <t>イカ</t>
    </rPh>
    <phoneticPr fontId="4"/>
  </si>
  <si>
    <t>35%を超え40%以下</t>
    <rPh sb="4" eb="5">
      <t>コ</t>
    </rPh>
    <rPh sb="9" eb="11">
      <t>イカ</t>
    </rPh>
    <phoneticPr fontId="4"/>
  </si>
  <si>
    <t>工事価格の切捨桁数</t>
  </si>
  <si>
    <t>複合工費</t>
    <rPh sb="0" eb="2">
      <t>フクゴウ</t>
    </rPh>
    <rPh sb="2" eb="4">
      <t>コウヒ</t>
    </rPh>
    <phoneticPr fontId="4"/>
  </si>
  <si>
    <t>直接経費</t>
    <rPh sb="0" eb="2">
      <t>チョクセツ</t>
    </rPh>
    <rPh sb="2" eb="4">
      <t>ケイヒ</t>
    </rPh>
    <phoneticPr fontId="4"/>
  </si>
  <si>
    <t>機械経費</t>
    <rPh sb="0" eb="2">
      <t>キカイ</t>
    </rPh>
    <rPh sb="2" eb="4">
      <t>ケイヒ</t>
    </rPh>
    <phoneticPr fontId="4"/>
  </si>
  <si>
    <t>総合試運転費（率）</t>
    <rPh sb="0" eb="2">
      <t>ソウゴウ</t>
    </rPh>
    <rPh sb="2" eb="5">
      <t>シウンテン</t>
    </rPh>
    <rPh sb="5" eb="6">
      <t>ヒ</t>
    </rPh>
    <rPh sb="7" eb="8">
      <t>リツ</t>
    </rPh>
    <phoneticPr fontId="4"/>
  </si>
  <si>
    <t>直接経費計</t>
    <rPh sb="0" eb="2">
      <t>チョクセツ</t>
    </rPh>
    <rPh sb="2" eb="4">
      <t>ケイヒ</t>
    </rPh>
    <rPh sb="4" eb="5">
      <t>ケイ</t>
    </rPh>
    <phoneticPr fontId="4"/>
  </si>
  <si>
    <t>仮設費</t>
    <rPh sb="0" eb="3">
      <t>カセツヒ</t>
    </rPh>
    <phoneticPr fontId="4"/>
  </si>
  <si>
    <t>仮設費（率）</t>
    <rPh sb="0" eb="3">
      <t>カセツヒ</t>
    </rPh>
    <rPh sb="4" eb="5">
      <t>リツ</t>
    </rPh>
    <phoneticPr fontId="4"/>
  </si>
  <si>
    <t>仮設費計</t>
    <rPh sb="0" eb="3">
      <t>カセツヒ</t>
    </rPh>
    <rPh sb="3" eb="4">
      <t>ケイ</t>
    </rPh>
    <phoneticPr fontId="4"/>
  </si>
  <si>
    <t>直接工事費計</t>
    <rPh sb="0" eb="2">
      <t>チョクセツ</t>
    </rPh>
    <rPh sb="2" eb="5">
      <t>コウジヒ</t>
    </rPh>
    <rPh sb="5" eb="6">
      <t>ケイ</t>
    </rPh>
    <phoneticPr fontId="4"/>
  </si>
  <si>
    <t>1-2-2間接工事費</t>
    <rPh sb="5" eb="7">
      <t>カンセツ</t>
    </rPh>
    <rPh sb="7" eb="10">
      <t>コウジヒ</t>
    </rPh>
    <phoneticPr fontId="4"/>
  </si>
  <si>
    <t>共通仮設費</t>
    <rPh sb="0" eb="2">
      <t>キョウツウ</t>
    </rPh>
    <rPh sb="2" eb="5">
      <t>カセツヒ</t>
    </rPh>
    <phoneticPr fontId="4"/>
  </si>
  <si>
    <t>共通仮設費（率）</t>
    <rPh sb="0" eb="2">
      <t>キョウツウ</t>
    </rPh>
    <rPh sb="2" eb="5">
      <t>カセツヒ</t>
    </rPh>
    <rPh sb="6" eb="7">
      <t>リツ</t>
    </rPh>
    <phoneticPr fontId="4"/>
  </si>
  <si>
    <t>運搬費（積上げ）</t>
    <rPh sb="0" eb="3">
      <t>ウンパンヒ</t>
    </rPh>
    <rPh sb="4" eb="5">
      <t>ツ</t>
    </rPh>
    <rPh sb="5" eb="6">
      <t>ア</t>
    </rPh>
    <phoneticPr fontId="4"/>
  </si>
  <si>
    <t>準備費（積上げ）</t>
    <rPh sb="0" eb="3">
      <t>ジュンビヒ</t>
    </rPh>
    <phoneticPr fontId="4"/>
  </si>
  <si>
    <t>共通仮設費計</t>
    <rPh sb="0" eb="2">
      <t>キョウツウ</t>
    </rPh>
    <rPh sb="2" eb="5">
      <t>カセツヒ</t>
    </rPh>
    <rPh sb="5" eb="6">
      <t>ケイ</t>
    </rPh>
    <phoneticPr fontId="4"/>
  </si>
  <si>
    <t>純工事費</t>
    <rPh sb="0" eb="1">
      <t>ジュン</t>
    </rPh>
    <rPh sb="1" eb="4">
      <t>コウジヒ</t>
    </rPh>
    <phoneticPr fontId="4"/>
  </si>
  <si>
    <t>現場管理費</t>
    <rPh sb="0" eb="2">
      <t>ゲンバ</t>
    </rPh>
    <rPh sb="2" eb="5">
      <t>カンリヒ</t>
    </rPh>
    <phoneticPr fontId="4"/>
  </si>
  <si>
    <t>据付間接費</t>
    <rPh sb="0" eb="2">
      <t>スエツケ</t>
    </rPh>
    <rPh sb="2" eb="5">
      <t>カンセツヒ</t>
    </rPh>
    <phoneticPr fontId="4"/>
  </si>
  <si>
    <t>間接工事費</t>
    <rPh sb="0" eb="2">
      <t>カンセツ</t>
    </rPh>
    <rPh sb="2" eb="5">
      <t>コウジヒ</t>
    </rPh>
    <phoneticPr fontId="4"/>
  </si>
  <si>
    <t>据付工事原価</t>
    <rPh sb="0" eb="2">
      <t>スエツケ</t>
    </rPh>
    <rPh sb="2" eb="6">
      <t>コウジゲンカ</t>
    </rPh>
    <phoneticPr fontId="4"/>
  </si>
  <si>
    <t>1-3設計技術費</t>
    <rPh sb="3" eb="5">
      <t>セッケイ</t>
    </rPh>
    <rPh sb="5" eb="7">
      <t>ギジュツ</t>
    </rPh>
    <rPh sb="7" eb="8">
      <t>ヒ</t>
    </rPh>
    <phoneticPr fontId="4"/>
  </si>
  <si>
    <t>設計技術費</t>
    <rPh sb="0" eb="2">
      <t>セッケイ</t>
    </rPh>
    <rPh sb="2" eb="4">
      <t>ギジュツ</t>
    </rPh>
    <rPh sb="4" eb="5">
      <t>ヒ</t>
    </rPh>
    <phoneticPr fontId="4"/>
  </si>
  <si>
    <t>工事原価</t>
    <rPh sb="0" eb="4">
      <t>コウジゲンカ</t>
    </rPh>
    <phoneticPr fontId="4"/>
  </si>
  <si>
    <t>2.一般管理費等</t>
    <rPh sb="2" eb="4">
      <t>イッパン</t>
    </rPh>
    <rPh sb="4" eb="7">
      <t>カンリヒ</t>
    </rPh>
    <rPh sb="7" eb="8">
      <t>トウ</t>
    </rPh>
    <phoneticPr fontId="4"/>
  </si>
  <si>
    <t>一般管理費等</t>
    <rPh sb="0" eb="2">
      <t>イッパン</t>
    </rPh>
    <rPh sb="2" eb="5">
      <t>カンリヒ</t>
    </rPh>
    <rPh sb="5" eb="6">
      <t>トウ</t>
    </rPh>
    <phoneticPr fontId="4"/>
  </si>
  <si>
    <t>工事価格</t>
    <rPh sb="0" eb="2">
      <t>コウジ</t>
    </rPh>
    <rPh sb="2" eb="4">
      <t>カカク</t>
    </rPh>
    <phoneticPr fontId="4"/>
  </si>
  <si>
    <t>施設区分</t>
    <rPh sb="0" eb="2">
      <t>シセツ</t>
    </rPh>
    <rPh sb="2" eb="4">
      <t>クブン</t>
    </rPh>
    <phoneticPr fontId="4"/>
  </si>
  <si>
    <t>Ｙ＝13,520Ｘ^-0.545</t>
  </si>
  <si>
    <t>Ｙ＝219,700Ｘ^-0.66</t>
  </si>
  <si>
    <t>Ｙ＝43,330Ｘ^-0.55</t>
  </si>
  <si>
    <t>対象額（機器費）</t>
    <rPh sb="0" eb="3">
      <t>タイショウガク</t>
    </rPh>
    <rPh sb="4" eb="6">
      <t>キキ</t>
    </rPh>
    <rPh sb="6" eb="7">
      <t>ヒ</t>
    </rPh>
    <phoneticPr fontId="4"/>
  </si>
  <si>
    <t>X≦1,000,000</t>
  </si>
  <si>
    <t>X&gt;1,000,000,000</t>
  </si>
  <si>
    <t>対象額</t>
    <rPh sb="0" eb="3">
      <t>タイショウガク</t>
    </rPh>
    <phoneticPr fontId="4"/>
  </si>
  <si>
    <t>X&gt;500,000,000</t>
  </si>
  <si>
    <t>週休2日補正率</t>
    <rPh sb="0" eb="2">
      <t>シュウキュウ</t>
    </rPh>
    <rPh sb="3" eb="4">
      <t>ニチ</t>
    </rPh>
    <rPh sb="4" eb="7">
      <t>ホセイリツ</t>
    </rPh>
    <phoneticPr fontId="4"/>
  </si>
  <si>
    <t>X≦5,000,000</t>
  </si>
  <si>
    <t>一般管理費</t>
    <rPh sb="0" eb="2">
      <t>イッパン</t>
    </rPh>
    <rPh sb="2" eb="5">
      <t>カンリヒ</t>
    </rPh>
    <phoneticPr fontId="4"/>
  </si>
  <si>
    <t>-1.4357LogＸ+35.789</t>
  </si>
  <si>
    <t>X&gt;3,000,000,000</t>
  </si>
  <si>
    <t>補正係数</t>
    <rPh sb="0" eb="2">
      <t>ホセイ</t>
    </rPh>
    <rPh sb="2" eb="4">
      <t>ケイスウ</t>
    </rPh>
    <phoneticPr fontId="4"/>
  </si>
  <si>
    <t>対象額Ｘ</t>
    <rPh sb="0" eb="3">
      <t>タイショウガク</t>
    </rPh>
    <phoneticPr fontId="4"/>
  </si>
  <si>
    <t>機器費補正係数</t>
    <rPh sb="0" eb="2">
      <t>キキ</t>
    </rPh>
    <rPh sb="2" eb="3">
      <t>ヒ</t>
    </rPh>
    <rPh sb="3" eb="5">
      <t>ホセイ</t>
    </rPh>
    <rPh sb="5" eb="7">
      <t>ケイスウ</t>
    </rPh>
    <phoneticPr fontId="4"/>
  </si>
  <si>
    <t>工事原価に占める機器費の比率</t>
    <rPh sb="0" eb="4">
      <t>コウジゲンカ</t>
    </rPh>
    <rPh sb="5" eb="6">
      <t>シ</t>
    </rPh>
    <rPh sb="8" eb="10">
      <t>キキ</t>
    </rPh>
    <rPh sb="10" eb="11">
      <t>ヒ</t>
    </rPh>
    <rPh sb="12" eb="14">
      <t>ヒリツ</t>
    </rPh>
    <phoneticPr fontId="4"/>
  </si>
  <si>
    <t>上八重原水源施設更新機械器具設置工事　電気設備</t>
    <rPh sb="0" eb="8">
      <t>カミヤエハラスイゲンシセツ</t>
    </rPh>
    <rPh sb="8" eb="10">
      <t>コウシン</t>
    </rPh>
    <rPh sb="10" eb="16">
      <t>キカイキグセッチ</t>
    </rPh>
    <rPh sb="16" eb="18">
      <t>コウジ</t>
    </rPh>
    <rPh sb="19" eb="21">
      <t>デンキ</t>
    </rPh>
    <rPh sb="21" eb="23">
      <t>セツビ</t>
    </rPh>
    <phoneticPr fontId="4"/>
  </si>
  <si>
    <t>de</t>
    <phoneticPr fontId="10"/>
  </si>
  <si>
    <t>1.機器費</t>
    <rPh sb="2" eb="4">
      <t>キキ</t>
    </rPh>
    <rPh sb="4" eb="5">
      <t>ヒ</t>
    </rPh>
    <phoneticPr fontId="4"/>
  </si>
  <si>
    <t>2.工事原価</t>
    <rPh sb="2" eb="6">
      <t>コウジゲンカ</t>
    </rPh>
    <phoneticPr fontId="4"/>
  </si>
  <si>
    <t>2-1据付工事原価</t>
    <rPh sb="3" eb="5">
      <t>スエツケ</t>
    </rPh>
    <rPh sb="5" eb="9">
      <t>コウジゲンカ</t>
    </rPh>
    <phoneticPr fontId="4"/>
  </si>
  <si>
    <t>2-1-1直接工事費</t>
    <rPh sb="5" eb="7">
      <t>チョクセツ</t>
    </rPh>
    <rPh sb="7" eb="10">
      <t>コウジヒ</t>
    </rPh>
    <phoneticPr fontId="4"/>
  </si>
  <si>
    <t>技術労務費</t>
    <rPh sb="0" eb="2">
      <t>ギジュツ</t>
    </rPh>
    <rPh sb="2" eb="5">
      <t>ロウムヒ</t>
    </rPh>
    <phoneticPr fontId="4"/>
  </si>
  <si>
    <t>2-1-2間接工事費</t>
    <rPh sb="5" eb="7">
      <t>カンセツ</t>
    </rPh>
    <rPh sb="7" eb="10">
      <t>コウジヒ</t>
    </rPh>
    <phoneticPr fontId="4"/>
  </si>
  <si>
    <t>据付間接費（技術者）</t>
    <rPh sb="0" eb="2">
      <t>スエツケ</t>
    </rPh>
    <rPh sb="2" eb="5">
      <t>カンセツヒ</t>
    </rPh>
    <rPh sb="6" eb="9">
      <t>ギジュツシャ</t>
    </rPh>
    <phoneticPr fontId="4"/>
  </si>
  <si>
    <t>据付間接費（機器）</t>
    <rPh sb="0" eb="2">
      <t>スエツケ</t>
    </rPh>
    <rPh sb="2" eb="5">
      <t>カンセツヒ</t>
    </rPh>
    <rPh sb="6" eb="8">
      <t>キキ</t>
    </rPh>
    <phoneticPr fontId="4"/>
  </si>
  <si>
    <t>2-2設計技術費</t>
    <rPh sb="3" eb="5">
      <t>セッケイ</t>
    </rPh>
    <rPh sb="5" eb="7">
      <t>ギジュツ</t>
    </rPh>
    <rPh sb="7" eb="8">
      <t>ヒ</t>
    </rPh>
    <phoneticPr fontId="4"/>
  </si>
  <si>
    <t>3.一般管理費等</t>
    <rPh sb="2" eb="4">
      <t>イッパン</t>
    </rPh>
    <rPh sb="4" eb="7">
      <t>カンリヒ</t>
    </rPh>
    <rPh sb="7" eb="8">
      <t>トウ</t>
    </rPh>
    <phoneticPr fontId="4"/>
  </si>
  <si>
    <t>上八重原水源施設更新機械器具設置工事</t>
    <rPh sb="10" eb="16">
      <t>キカイキグセッチ</t>
    </rPh>
    <phoneticPr fontId="4"/>
  </si>
  <si>
    <t xml:space="preserve">                    設         計         書</t>
  </si>
  <si>
    <t>工 種</t>
  </si>
  <si>
    <t>名　　　　称</t>
  </si>
  <si>
    <t>形 状 寸 法</t>
  </si>
  <si>
    <t>単位</t>
  </si>
  <si>
    <t>摘  　　要</t>
  </si>
  <si>
    <t>数 量</t>
  </si>
  <si>
    <t>金  額</t>
  </si>
  <si>
    <t>式</t>
  </si>
  <si>
    <t>機械設備工事</t>
    <rPh sb="0" eb="4">
      <t>キカイセツビ</t>
    </rPh>
    <rPh sb="4" eb="6">
      <t>コウジ</t>
    </rPh>
    <phoneticPr fontId="4"/>
  </si>
  <si>
    <t>電気設備工事</t>
    <rPh sb="0" eb="6">
      <t>デンキセツビコウジ</t>
    </rPh>
    <phoneticPr fontId="4"/>
  </si>
  <si>
    <t>計</t>
  </si>
  <si>
    <t>金　　額</t>
    <rPh sb="0" eb="1">
      <t>キン</t>
    </rPh>
    <rPh sb="3" eb="4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</si>
</sst>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_ "/>
    <numFmt numFmtId="177" formatCode="0.000%"/>
    <numFmt numFmtId="178" formatCode="0.00_);[Red]\(0.00\)"/>
    <numFmt numFmtId="179" formatCode="#."/>
    <numFmt numFmtId="180" formatCode="#,##0&quot; &quot;"/>
    <numFmt numFmtId="181" formatCode="&quot;(　&quot;#,##0&quot;)&quot;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b/>
      <sz val="16"/>
      <name val="ＭＳ Ｐ明朝"/>
      <family val="1"/>
    </font>
    <font>
      <sz val="6"/>
      <name val="游ゴシック"/>
      <family val="2"/>
      <charset val="128"/>
      <scheme val="minor"/>
    </font>
    <font>
      <sz val="6"/>
      <name val="ＭＳ 明朝"/>
      <family val="1"/>
    </font>
    <font>
      <b/>
      <sz val="9"/>
      <name val="ＭＳ Ｐ明朝"/>
      <family val="1"/>
    </font>
    <font>
      <sz val="9"/>
      <name val="ＭＳ Ｐ明朝"/>
      <family val="1"/>
    </font>
    <font>
      <sz val="11"/>
      <name val="ＭＳ Ｐ明朝"/>
      <family val="1"/>
    </font>
    <font>
      <b/>
      <sz val="11"/>
      <name val="ＭＳ Ｐ明朝"/>
      <family val="1"/>
    </font>
    <font>
      <b/>
      <sz val="10.5"/>
      <name val="ＭＳ Ｐ明朝"/>
      <family val="1"/>
    </font>
    <font>
      <sz val="6"/>
      <name val="ＭＳ Ｐゴシック"/>
      <family val="3"/>
      <charset val="128"/>
    </font>
    <font>
      <sz val="9"/>
      <color indexed="8"/>
      <name val="ＭＳ Ｐ明朝"/>
      <family val="1"/>
    </font>
    <font>
      <b/>
      <sz val="9"/>
      <color indexed="10"/>
      <name val="ＭＳ Ｐ明朝"/>
      <family val="1"/>
    </font>
    <font>
      <sz val="9"/>
      <color indexed="10"/>
      <name val="ＭＳ Ｐ明朝"/>
      <family val="1"/>
    </font>
    <font>
      <b/>
      <sz val="9"/>
      <color indexed="8"/>
      <name val="ＭＳ Ｐ明朝"/>
      <family val="1"/>
    </font>
    <font>
      <sz val="11"/>
      <name val="ＭＳ 明朝"/>
      <family val="1"/>
    </font>
    <font>
      <sz val="11"/>
      <color indexed="8"/>
      <name val="ＭＳ Ｐ明朝"/>
      <family val="1"/>
    </font>
    <font>
      <sz val="9"/>
      <color indexed="13"/>
      <name val="ＭＳ Ｐ明朝"/>
      <family val="1"/>
    </font>
    <font>
      <b/>
      <sz val="9"/>
      <color indexed="13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</font>
    <font>
      <sz val="10"/>
      <name val="ＭＳ Ｐ明朝"/>
      <family val="1"/>
    </font>
    <font>
      <sz val="9"/>
      <name val="ＭＳ Ｐゴシック"/>
      <family val="3"/>
    </font>
    <font>
      <sz val="8"/>
      <name val="ＭＳ Ｐ明朝"/>
      <family val="1"/>
    </font>
    <font>
      <b/>
      <sz val="9"/>
      <color rgb="FFFF0000"/>
      <name val="ＭＳ Ｐ明朝"/>
      <family val="1"/>
    </font>
    <font>
      <sz val="11"/>
      <color rgb="FFFF0000"/>
      <name val="ＭＳ Ｐ明朝"/>
      <family val="1"/>
    </font>
    <font>
      <sz val="9"/>
      <color rgb="FFFF0000"/>
      <name val="ＭＳ Ｐゴシック"/>
      <family val="3"/>
    </font>
    <font>
      <sz val="9"/>
      <color rgb="FFFF0000"/>
      <name val="ＭＳ Ｐ明朝"/>
      <family val="1"/>
    </font>
    <font>
      <sz val="11"/>
      <color rgb="FF7030A0"/>
      <name val="ＭＳ Ｐゴシック"/>
      <family val="3"/>
    </font>
    <font>
      <b/>
      <sz val="9"/>
      <color indexed="81"/>
      <name val="ＭＳ Ｐゴシック"/>
      <family val="3"/>
      <charset val="128"/>
    </font>
    <font>
      <b/>
      <sz val="9"/>
      <name val="ＭＳ 明朝"/>
      <family val="1"/>
    </font>
    <font>
      <b/>
      <sz val="11"/>
      <name val="ＭＳ 明朝"/>
      <family val="1"/>
    </font>
    <font>
      <b/>
      <sz val="10.5"/>
      <name val="ＭＳ 明朝"/>
      <family val="1"/>
    </font>
    <font>
      <sz val="13"/>
      <name val="ＭＳ Ｐ明朝"/>
      <family val="1"/>
    </font>
    <font>
      <b/>
      <sz val="18"/>
      <name val="ＭＳ Ｐ明朝"/>
      <family val="1"/>
    </font>
    <font>
      <sz val="13"/>
      <name val="ＭＳ 明朝"/>
      <family val="1"/>
    </font>
    <font>
      <b/>
      <sz val="13"/>
      <name val="ＭＳ 明朝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>
      <alignment vertical="center"/>
    </xf>
    <xf numFmtId="0" fontId="1" fillId="0" borderId="0"/>
  </cellStyleXfs>
  <cellXfs count="304">
    <xf numFmtId="0" fontId="0" fillId="0" borderId="0" xfId="0">
      <alignment vertical="center"/>
    </xf>
    <xf numFmtId="0" fontId="2" fillId="0" borderId="0" xfId="1" quotePrefix="1" applyFont="1" applyFill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 applyAlignment="1">
      <alignment horizontal="left" vertical="center"/>
    </xf>
    <xf numFmtId="0" fontId="11" fillId="0" borderId="13" xfId="1" applyFont="1" applyFill="1" applyBorder="1" applyAlignment="1">
      <alignment vertical="center" shrinkToFit="1"/>
    </xf>
    <xf numFmtId="0" fontId="12" fillId="0" borderId="13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5" fillId="0" borderId="14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6" fillId="0" borderId="16" xfId="1" applyFont="1" applyFill="1" applyBorder="1" applyAlignment="1">
      <alignment horizontal="right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9" xfId="1" applyFont="1" applyFill="1" applyBorder="1">
      <alignment vertical="center"/>
    </xf>
    <xf numFmtId="0" fontId="14" fillId="0" borderId="13" xfId="1" applyFont="1" applyFill="1" applyBorder="1" applyAlignment="1">
      <alignment horizontal="center" vertical="center"/>
    </xf>
    <xf numFmtId="0" fontId="11" fillId="0" borderId="13" xfId="1" applyFont="1" applyFill="1" applyBorder="1">
      <alignment vertical="center"/>
    </xf>
    <xf numFmtId="0" fontId="11" fillId="0" borderId="0" xfId="1" applyFont="1" applyFill="1" applyAlignment="1">
      <alignment horizontal="center" vertical="center"/>
    </xf>
    <xf numFmtId="0" fontId="5" fillId="0" borderId="20" xfId="1" quotePrefix="1" applyFont="1" applyFill="1" applyBorder="1" applyAlignment="1">
      <alignment horizontal="left" vertical="center"/>
    </xf>
    <xf numFmtId="0" fontId="5" fillId="0" borderId="0" xfId="1" applyFont="1" applyFill="1">
      <alignment vertical="center"/>
    </xf>
    <xf numFmtId="0" fontId="6" fillId="0" borderId="21" xfId="1" applyFont="1" applyFill="1" applyBorder="1" applyAlignment="1">
      <alignment horizontal="right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 shrinkToFit="1"/>
    </xf>
    <xf numFmtId="0" fontId="6" fillId="0" borderId="24" xfId="1" applyFont="1" applyFill="1" applyBorder="1">
      <alignment vertical="center"/>
    </xf>
    <xf numFmtId="0" fontId="5" fillId="0" borderId="7" xfId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6" fillId="0" borderId="9" xfId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 shrinkToFit="1"/>
    </xf>
    <xf numFmtId="0" fontId="6" fillId="0" borderId="12" xfId="1" applyFont="1" applyFill="1" applyBorder="1">
      <alignment vertical="center"/>
    </xf>
    <xf numFmtId="0" fontId="16" fillId="0" borderId="0" xfId="1" applyFont="1" applyFill="1" applyAlignment="1">
      <alignment horizontal="center" vertical="center"/>
    </xf>
    <xf numFmtId="0" fontId="5" fillId="0" borderId="14" xfId="1" quotePrefix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 shrinkToFit="1"/>
    </xf>
    <xf numFmtId="0" fontId="6" fillId="0" borderId="2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vertical="center" shrinkToFit="1"/>
    </xf>
    <xf numFmtId="38" fontId="12" fillId="0" borderId="13" xfId="4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0" xfId="1" quotePrefix="1" applyFont="1" applyFill="1" applyAlignment="1">
      <alignment horizontal="left" vertical="center"/>
    </xf>
    <xf numFmtId="0" fontId="6" fillId="0" borderId="0" xfId="1" applyFont="1" applyFill="1" applyAlignment="1">
      <alignment horizontal="right" vertical="center"/>
    </xf>
    <xf numFmtId="0" fontId="5" fillId="0" borderId="20" xfId="1" applyFont="1" applyFill="1" applyBorder="1">
      <alignment vertical="center"/>
    </xf>
    <xf numFmtId="0" fontId="5" fillId="0" borderId="0" xfId="1" quotePrefix="1" applyFont="1" applyFill="1" applyAlignment="1">
      <alignment horizontal="left" vertical="center"/>
    </xf>
    <xf numFmtId="0" fontId="6" fillId="0" borderId="23" xfId="1" applyFont="1" applyFill="1" applyBorder="1" applyAlignment="1">
      <alignment horizontal="distributed" vertical="center"/>
    </xf>
    <xf numFmtId="0" fontId="5" fillId="0" borderId="15" xfId="1" quotePrefix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/>
    </xf>
    <xf numFmtId="0" fontId="6" fillId="0" borderId="0" xfId="1" quotePrefix="1" applyFont="1" applyFill="1" applyAlignment="1">
      <alignment horizontal="center" vertical="center"/>
    </xf>
    <xf numFmtId="0" fontId="6" fillId="0" borderId="10" xfId="1" applyFont="1" applyFill="1" applyBorder="1" applyAlignment="1">
      <alignment horizontal="distributed" vertical="center"/>
    </xf>
    <xf numFmtId="0" fontId="6" fillId="0" borderId="13" xfId="1" quotePrefix="1" applyFont="1" applyFill="1" applyBorder="1" applyAlignment="1">
      <alignment horizontal="left" vertical="center" shrinkToFit="1"/>
    </xf>
    <xf numFmtId="0" fontId="17" fillId="0" borderId="0" xfId="1" quotePrefix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6" fillId="0" borderId="22" xfId="1" quotePrefix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center" vertical="center"/>
    </xf>
    <xf numFmtId="0" fontId="11" fillId="0" borderId="13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 shrinkToFit="1"/>
    </xf>
    <xf numFmtId="176" fontId="6" fillId="0" borderId="13" xfId="1" applyNumberFormat="1" applyFont="1" applyFill="1" applyBorder="1" applyAlignment="1">
      <alignment horizontal="center" vertical="center"/>
    </xf>
    <xf numFmtId="0" fontId="6" fillId="0" borderId="0" xfId="1" quotePrefix="1" applyFont="1" applyFill="1" applyAlignment="1">
      <alignment horizontal="left" vertical="center" shrinkToFit="1"/>
    </xf>
    <xf numFmtId="0" fontId="12" fillId="0" borderId="25" xfId="1" applyFont="1" applyFill="1" applyBorder="1" applyAlignment="1">
      <alignment horizontal="center" vertical="center"/>
    </xf>
    <xf numFmtId="0" fontId="5" fillId="0" borderId="26" xfId="1" applyFont="1" applyFill="1" applyBorder="1">
      <alignment vertical="center"/>
    </xf>
    <xf numFmtId="0" fontId="5" fillId="0" borderId="27" xfId="1" applyFont="1" applyFill="1" applyBorder="1">
      <alignment vertical="center"/>
    </xf>
    <xf numFmtId="0" fontId="6" fillId="0" borderId="28" xfId="1" applyFont="1" applyFill="1" applyBorder="1" applyAlignment="1">
      <alignment horizontal="right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left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31" xfId="1" applyFont="1" applyFill="1" applyBorder="1">
      <alignment vertical="center"/>
    </xf>
    <xf numFmtId="0" fontId="6" fillId="0" borderId="23" xfId="1" quotePrefix="1" applyFont="1" applyFill="1" applyBorder="1" applyAlignment="1">
      <alignment horizontal="center" vertical="center"/>
    </xf>
    <xf numFmtId="0" fontId="6" fillId="0" borderId="17" xfId="1" quotePrefix="1" applyFont="1" applyFill="1" applyBorder="1" applyAlignment="1">
      <alignment horizontal="left" vertical="center"/>
    </xf>
    <xf numFmtId="0" fontId="20" fillId="0" borderId="19" xfId="1" applyFont="1" applyFill="1" applyBorder="1">
      <alignment vertical="center"/>
    </xf>
    <xf numFmtId="0" fontId="20" fillId="0" borderId="24" xfId="1" applyFont="1" applyFill="1" applyBorder="1" applyAlignment="1">
      <alignment horizontal="left" vertical="center"/>
    </xf>
    <xf numFmtId="0" fontId="20" fillId="0" borderId="12" xfId="1" applyFont="1" applyFill="1" applyBorder="1">
      <alignment vertical="center"/>
    </xf>
    <xf numFmtId="176" fontId="6" fillId="0" borderId="15" xfId="1" applyNumberFormat="1" applyFont="1" applyFill="1" applyBorder="1" applyAlignment="1">
      <alignment horizontal="center" vertical="center"/>
    </xf>
    <xf numFmtId="0" fontId="21" fillId="0" borderId="0" xfId="1" applyFont="1" applyFill="1">
      <alignment vertical="center"/>
    </xf>
    <xf numFmtId="38" fontId="6" fillId="0" borderId="8" xfId="2" applyFont="1" applyFill="1" applyBorder="1" applyAlignment="1">
      <alignment horizontal="center" vertical="center"/>
    </xf>
    <xf numFmtId="38" fontId="6" fillId="0" borderId="8" xfId="2" applyFont="1" applyFill="1" applyBorder="1" applyAlignment="1">
      <alignment horizontal="center" vertical="center" shrinkToFit="1"/>
    </xf>
    <xf numFmtId="0" fontId="6" fillId="0" borderId="22" xfId="1" quotePrefix="1" applyFont="1" applyFill="1" applyBorder="1" applyAlignment="1">
      <alignment horizontal="left" vertical="center" shrinkToFit="1"/>
    </xf>
    <xf numFmtId="0" fontId="6" fillId="0" borderId="0" xfId="1" quotePrefix="1" applyFont="1" applyFill="1" applyAlignment="1">
      <alignment horizontal="right" vertical="center"/>
    </xf>
    <xf numFmtId="0" fontId="22" fillId="0" borderId="12" xfId="1" applyFont="1" applyFill="1" applyBorder="1">
      <alignment vertical="center"/>
    </xf>
    <xf numFmtId="0" fontId="6" fillId="0" borderId="29" xfId="1" applyFont="1" applyFill="1" applyBorder="1" applyAlignment="1">
      <alignment horizontal="distributed" vertical="center"/>
    </xf>
    <xf numFmtId="9" fontId="6" fillId="0" borderId="8" xfId="5" applyFont="1" applyFill="1" applyBorder="1" applyAlignment="1">
      <alignment horizontal="center" vertical="center" shrinkToFit="1"/>
    </xf>
    <xf numFmtId="9" fontId="6" fillId="0" borderId="15" xfId="5" applyFont="1" applyFill="1" applyBorder="1" applyAlignment="1">
      <alignment horizontal="center" vertical="center" shrinkToFit="1"/>
    </xf>
    <xf numFmtId="38" fontId="6" fillId="0" borderId="15" xfId="2" applyFont="1" applyFill="1" applyBorder="1" applyAlignment="1">
      <alignment horizontal="center" vertical="center" shrinkToFit="1"/>
    </xf>
    <xf numFmtId="9" fontId="6" fillId="0" borderId="0" xfId="5" applyFont="1" applyFill="1" applyAlignment="1">
      <alignment horizontal="center" vertical="center" shrinkToFit="1"/>
    </xf>
    <xf numFmtId="38" fontId="6" fillId="0" borderId="0" xfId="2" applyFont="1" applyFill="1" applyAlignment="1">
      <alignment horizontal="center" vertical="center" shrinkToFit="1"/>
    </xf>
    <xf numFmtId="0" fontId="23" fillId="0" borderId="22" xfId="1" quotePrefix="1" applyFont="1" applyFill="1" applyBorder="1" applyAlignment="1">
      <alignment horizontal="left" vertical="center" shrinkToFit="1"/>
    </xf>
    <xf numFmtId="0" fontId="23" fillId="0" borderId="0" xfId="1" applyFont="1" applyFill="1" applyAlignment="1">
      <alignment horizontal="center" vertical="center" shrinkToFit="1"/>
    </xf>
    <xf numFmtId="176" fontId="6" fillId="0" borderId="11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0" fontId="6" fillId="0" borderId="15" xfId="1" quotePrefix="1" applyFont="1" applyFill="1" applyBorder="1">
      <alignment vertical="center"/>
    </xf>
    <xf numFmtId="176" fontId="6" fillId="0" borderId="0" xfId="1" applyNumberFormat="1" applyFont="1" applyFill="1" applyAlignment="1">
      <alignment horizontal="center" vertical="center"/>
    </xf>
    <xf numFmtId="0" fontId="6" fillId="0" borderId="27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38" fontId="7" fillId="0" borderId="0" xfId="2" applyFont="1" applyFill="1" applyAlignment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vertical="center" shrinkToFit="1"/>
    </xf>
    <xf numFmtId="0" fontId="7" fillId="0" borderId="32" xfId="1" quotePrefix="1" applyFont="1" applyFill="1" applyBorder="1" applyAlignment="1">
      <alignment horizontal="left" vertical="center" shrinkToFit="1"/>
    </xf>
    <xf numFmtId="0" fontId="7" fillId="0" borderId="13" xfId="1" quotePrefix="1" applyFont="1" applyFill="1" applyBorder="1" applyAlignment="1">
      <alignment horizontal="left" vertical="center" shrinkToFit="1"/>
    </xf>
    <xf numFmtId="176" fontId="7" fillId="0" borderId="25" xfId="1" applyNumberFormat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/>
    </xf>
    <xf numFmtId="38" fontId="6" fillId="0" borderId="0" xfId="2" applyFont="1" applyFill="1" applyAlignment="1">
      <alignment horizontal="center" vertical="center"/>
    </xf>
    <xf numFmtId="38" fontId="7" fillId="0" borderId="25" xfId="2" applyFont="1" applyFill="1" applyBorder="1" applyAlignment="1">
      <alignment horizontal="center" vertical="center" shrinkToFit="1"/>
    </xf>
    <xf numFmtId="38" fontId="7" fillId="0" borderId="13" xfId="2" applyFont="1" applyFill="1" applyBorder="1" applyAlignment="1">
      <alignment horizontal="center" vertical="center"/>
    </xf>
    <xf numFmtId="38" fontId="7" fillId="0" borderId="25" xfId="1" applyNumberFormat="1" applyFont="1" applyFill="1" applyBorder="1" applyAlignment="1">
      <alignment horizontal="center" vertical="center"/>
    </xf>
    <xf numFmtId="177" fontId="6" fillId="0" borderId="0" xfId="5" applyNumberFormat="1" applyFont="1" applyFill="1" applyAlignment="1">
      <alignment vertical="center"/>
    </xf>
    <xf numFmtId="0" fontId="7" fillId="0" borderId="13" xfId="1" quotePrefix="1" applyFont="1" applyFill="1" applyBorder="1" applyAlignment="1">
      <alignment horizontal="center" vertical="center"/>
    </xf>
    <xf numFmtId="0" fontId="7" fillId="0" borderId="13" xfId="1" quotePrefix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shrinkToFit="1"/>
    </xf>
    <xf numFmtId="176" fontId="7" fillId="0" borderId="13" xfId="1" applyNumberFormat="1" applyFont="1" applyFill="1" applyBorder="1" applyAlignment="1">
      <alignment horizontal="center" vertical="center" shrinkToFit="1"/>
    </xf>
    <xf numFmtId="0" fontId="7" fillId="0" borderId="13" xfId="1" applyFont="1" applyFill="1" applyBorder="1">
      <alignment vertical="center"/>
    </xf>
    <xf numFmtId="0" fontId="24" fillId="0" borderId="0" xfId="1" applyFont="1" applyFill="1">
      <alignment vertical="center"/>
    </xf>
    <xf numFmtId="0" fontId="25" fillId="0" borderId="0" xfId="1" applyFont="1" applyFill="1" applyAlignment="1">
      <alignment horizontal="right" vertical="center"/>
    </xf>
    <xf numFmtId="0" fontId="25" fillId="0" borderId="0" xfId="1" applyFont="1" applyFill="1">
      <alignment vertical="center"/>
    </xf>
    <xf numFmtId="0" fontId="25" fillId="0" borderId="0" xfId="1" applyFont="1" applyFill="1" applyAlignment="1">
      <alignment horizontal="left" vertical="center"/>
    </xf>
    <xf numFmtId="0" fontId="25" fillId="0" borderId="0" xfId="1" applyFont="1" applyFill="1" applyAlignment="1">
      <alignment horizontal="center" vertical="center"/>
    </xf>
    <xf numFmtId="38" fontId="20" fillId="0" borderId="0" xfId="2" applyFont="1" applyFill="1" applyAlignment="1">
      <alignment horizontal="center" vertical="center"/>
    </xf>
    <xf numFmtId="0" fontId="0" fillId="0" borderId="25" xfId="1" applyFont="1" applyFill="1" applyBorder="1" applyAlignment="1">
      <alignment horizontal="center" vertical="center" shrinkToFit="1"/>
    </xf>
    <xf numFmtId="178" fontId="26" fillId="0" borderId="0" xfId="2" applyNumberFormat="1" applyFont="1" applyFill="1" applyAlignment="1">
      <alignment horizontal="center" vertical="center"/>
    </xf>
    <xf numFmtId="38" fontId="25" fillId="0" borderId="25" xfId="2" applyFont="1" applyFill="1" applyBorder="1" applyAlignment="1">
      <alignment horizontal="center" vertical="center" shrinkToFit="1"/>
    </xf>
    <xf numFmtId="38" fontId="25" fillId="0" borderId="13" xfId="2" applyFont="1" applyFill="1" applyBorder="1" applyAlignment="1">
      <alignment horizontal="center" vertical="center"/>
    </xf>
    <xf numFmtId="38" fontId="25" fillId="0" borderId="25" xfId="1" applyNumberFormat="1" applyFont="1" applyFill="1" applyBorder="1" applyAlignment="1">
      <alignment horizontal="center" vertical="center"/>
    </xf>
    <xf numFmtId="0" fontId="27" fillId="0" borderId="0" xfId="1" applyFont="1" applyFill="1">
      <alignment vertical="center"/>
    </xf>
    <xf numFmtId="0" fontId="20" fillId="0" borderId="0" xfId="1" applyFont="1" applyFill="1" applyAlignment="1">
      <alignment horizontal="center" vertical="center"/>
    </xf>
    <xf numFmtId="2" fontId="0" fillId="0" borderId="25" xfId="1" applyNumberFormat="1" applyFont="1" applyFill="1" applyBorder="1" applyAlignment="1">
      <alignment horizontal="center" vertical="center" shrinkToFit="1"/>
    </xf>
    <xf numFmtId="0" fontId="27" fillId="0" borderId="0" xfId="1" applyFont="1" applyFill="1" applyAlignment="1">
      <alignment horizontal="center" vertical="center"/>
    </xf>
    <xf numFmtId="0" fontId="28" fillId="0" borderId="13" xfId="1" quotePrefix="1" applyFont="1" applyFill="1" applyBorder="1" applyAlignment="1">
      <alignment horizontal="center" vertical="center" shrinkToFit="1"/>
    </xf>
    <xf numFmtId="2" fontId="7" fillId="0" borderId="32" xfId="1" applyNumberFormat="1" applyFont="1" applyFill="1" applyBorder="1" applyAlignment="1">
      <alignment horizontal="center" vertical="center" shrinkToFit="1"/>
    </xf>
    <xf numFmtId="176" fontId="7" fillId="0" borderId="33" xfId="1" applyNumberFormat="1" applyFont="1" applyFill="1" applyBorder="1" applyAlignment="1">
      <alignment horizontal="center" vertical="center" shrinkToFit="1"/>
    </xf>
    <xf numFmtId="176" fontId="7" fillId="0" borderId="34" xfId="1" applyNumberFormat="1" applyFont="1" applyFill="1" applyBorder="1" applyAlignment="1">
      <alignment horizontal="center" vertical="center"/>
    </xf>
    <xf numFmtId="176" fontId="7" fillId="0" borderId="25" xfId="1" applyNumberFormat="1" applyFont="1" applyFill="1" applyBorder="1" applyAlignment="1">
      <alignment horizontal="left" vertical="center"/>
    </xf>
    <xf numFmtId="0" fontId="7" fillId="0" borderId="0" xfId="1" quotePrefix="1" applyFont="1" applyFill="1">
      <alignment vertical="center"/>
    </xf>
    <xf numFmtId="0" fontId="30" fillId="0" borderId="0" xfId="1" applyFont="1" applyFill="1" applyAlignment="1">
      <alignment horizontal="centerContinuous" vertical="center"/>
    </xf>
    <xf numFmtId="0" fontId="0" fillId="0" borderId="0" xfId="1" applyFont="1" applyFill="1" applyAlignment="1">
      <alignment horizontal="centerContinuous" vertical="center"/>
    </xf>
    <xf numFmtId="0" fontId="31" fillId="0" borderId="0" xfId="1" applyFont="1" applyFill="1" applyAlignment="1">
      <alignment horizontal="centerContinuous" vertical="center"/>
    </xf>
    <xf numFmtId="0" fontId="0" fillId="0" borderId="0" xfId="1" applyFont="1" applyFill="1">
      <alignment vertical="center"/>
    </xf>
    <xf numFmtId="0" fontId="30" fillId="0" borderId="14" xfId="1" applyFont="1" applyFill="1" applyBorder="1">
      <alignment vertical="center"/>
    </xf>
    <xf numFmtId="0" fontId="30" fillId="0" borderId="15" xfId="1" applyFont="1" applyFill="1" applyBorder="1">
      <alignment vertical="center"/>
    </xf>
    <xf numFmtId="0" fontId="20" fillId="0" borderId="16" xfId="1" applyFont="1" applyFill="1" applyBorder="1" applyAlignment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left" vertical="center"/>
    </xf>
    <xf numFmtId="0" fontId="20" fillId="0" borderId="15" xfId="1" applyFont="1" applyFill="1" applyBorder="1" applyAlignment="1">
      <alignment horizontal="center" vertical="center" shrinkToFit="1"/>
    </xf>
    <xf numFmtId="0" fontId="30" fillId="0" borderId="20" xfId="1" applyFont="1" applyFill="1" applyBorder="1">
      <alignment vertical="center"/>
    </xf>
    <xf numFmtId="0" fontId="30" fillId="0" borderId="0" xfId="1" applyFont="1" applyFill="1">
      <alignment vertical="center"/>
    </xf>
    <xf numFmtId="0" fontId="20" fillId="0" borderId="21" xfId="1" applyFont="1" applyFill="1" applyBorder="1" applyAlignment="1">
      <alignment horizontal="right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left" vertical="center"/>
    </xf>
    <xf numFmtId="0" fontId="20" fillId="0" borderId="0" xfId="1" applyFont="1" applyFill="1" applyAlignment="1">
      <alignment horizontal="center" vertical="center" shrinkToFit="1"/>
    </xf>
    <xf numFmtId="0" fontId="20" fillId="0" borderId="24" xfId="1" applyFont="1" applyFill="1" applyBorder="1">
      <alignment vertical="center"/>
    </xf>
    <xf numFmtId="0" fontId="30" fillId="0" borderId="7" xfId="1" applyFont="1" applyFill="1" applyBorder="1">
      <alignment vertical="center"/>
    </xf>
    <xf numFmtId="0" fontId="30" fillId="0" borderId="8" xfId="1" applyFont="1" applyFill="1" applyBorder="1">
      <alignment vertical="center"/>
    </xf>
    <xf numFmtId="0" fontId="20" fillId="0" borderId="9" xfId="1" applyFont="1" applyFill="1" applyBorder="1" applyAlignment="1">
      <alignment horizontal="right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18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vertical="center" shrinkToFit="1"/>
    </xf>
    <xf numFmtId="0" fontId="20" fillId="0" borderId="10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38" fontId="20" fillId="0" borderId="12" xfId="1" applyNumberFormat="1" applyFont="1" applyFill="1" applyBorder="1">
      <alignment vertical="center"/>
    </xf>
    <xf numFmtId="0" fontId="20" fillId="0" borderId="18" xfId="1" applyFont="1" applyFill="1" applyBorder="1" applyAlignment="1">
      <alignment horizontal="distributed" vertical="center"/>
    </xf>
    <xf numFmtId="0" fontId="20" fillId="0" borderId="15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distributed" vertical="center"/>
    </xf>
    <xf numFmtId="0" fontId="20" fillId="0" borderId="10" xfId="1" applyFont="1" applyFill="1" applyBorder="1" applyAlignment="1">
      <alignment horizontal="distributed" vertical="center"/>
    </xf>
    <xf numFmtId="0" fontId="20" fillId="0" borderId="22" xfId="1" quotePrefix="1" applyFont="1" applyFill="1" applyBorder="1" applyAlignment="1">
      <alignment horizontal="left" vertical="center"/>
    </xf>
    <xf numFmtId="0" fontId="30" fillId="0" borderId="26" xfId="1" applyFont="1" applyFill="1" applyBorder="1">
      <alignment vertical="center"/>
    </xf>
    <xf numFmtId="0" fontId="30" fillId="0" borderId="27" xfId="1" applyFont="1" applyFill="1" applyBorder="1">
      <alignment vertical="center"/>
    </xf>
    <xf numFmtId="0" fontId="20" fillId="0" borderId="28" xfId="1" applyFont="1" applyFill="1" applyBorder="1" applyAlignment="1">
      <alignment horizontal="right" vertical="center"/>
    </xf>
    <xf numFmtId="0" fontId="20" fillId="0" borderId="29" xfId="1" applyFont="1" applyFill="1" applyBorder="1" applyAlignment="1">
      <alignment horizontal="center" vertical="center"/>
    </xf>
    <xf numFmtId="0" fontId="20" fillId="0" borderId="30" xfId="1" applyFont="1" applyFill="1" applyBorder="1" applyAlignment="1">
      <alignment horizontal="left" vertical="center"/>
    </xf>
    <xf numFmtId="0" fontId="20" fillId="0" borderId="27" xfId="1" applyFont="1" applyFill="1" applyBorder="1" applyAlignment="1">
      <alignment horizontal="center" vertical="center" shrinkToFit="1"/>
    </xf>
    <xf numFmtId="0" fontId="20" fillId="0" borderId="31" xfId="1" applyFont="1" applyFill="1" applyBorder="1">
      <alignment vertical="center"/>
    </xf>
    <xf numFmtId="0" fontId="20" fillId="0" borderId="23" xfId="1" quotePrefix="1" applyFont="1" applyFill="1" applyBorder="1" applyAlignment="1">
      <alignment horizontal="center" vertical="center"/>
    </xf>
    <xf numFmtId="38" fontId="20" fillId="0" borderId="8" xfId="2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 shrinkToFit="1"/>
    </xf>
    <xf numFmtId="38" fontId="20" fillId="0" borderId="8" xfId="2" applyFont="1" applyFill="1" applyBorder="1" applyAlignment="1">
      <alignment horizontal="center" vertical="center" shrinkToFit="1"/>
    </xf>
    <xf numFmtId="0" fontId="20" fillId="0" borderId="27" xfId="1" applyFont="1" applyFill="1" applyBorder="1" applyAlignment="1">
      <alignment horizontal="center" vertical="center"/>
    </xf>
    <xf numFmtId="10" fontId="20" fillId="0" borderId="8" xfId="7" applyNumberFormat="1" applyFont="1" applyFill="1" applyBorder="1" applyAlignment="1">
      <alignment horizontal="center" vertical="center"/>
    </xf>
    <xf numFmtId="0" fontId="20" fillId="0" borderId="17" xfId="1" quotePrefix="1" applyFont="1" applyFill="1" applyBorder="1" applyAlignment="1">
      <alignment horizontal="left" vertical="center"/>
    </xf>
    <xf numFmtId="9" fontId="20" fillId="0" borderId="8" xfId="1" applyNumberFormat="1" applyFont="1" applyFill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right" vertical="center"/>
    </xf>
    <xf numFmtId="0" fontId="0" fillId="0" borderId="0" xfId="1" applyFont="1" applyFill="1" applyAlignment="1">
      <alignment horizontal="right" vertical="center"/>
    </xf>
    <xf numFmtId="38" fontId="0" fillId="0" borderId="0" xfId="2" applyFont="1" applyFill="1" applyAlignment="1">
      <alignment vertical="center"/>
    </xf>
    <xf numFmtId="0" fontId="0" fillId="0" borderId="0" xfId="1" applyFont="1" applyFill="1" applyAlignment="1">
      <alignment horizontal="left" vertical="center"/>
    </xf>
    <xf numFmtId="0" fontId="0" fillId="0" borderId="0" xfId="1" applyFont="1" applyFill="1" applyAlignment="1">
      <alignment horizontal="center" vertical="center"/>
    </xf>
    <xf numFmtId="0" fontId="33" fillId="0" borderId="0" xfId="8" applyFont="1" applyAlignment="1">
      <alignment vertical="center"/>
    </xf>
    <xf numFmtId="0" fontId="33" fillId="0" borderId="0" xfId="6" applyFont="1" applyAlignment="1">
      <alignment vertical="center" shrinkToFit="1"/>
    </xf>
    <xf numFmtId="38" fontId="33" fillId="0" borderId="0" xfId="6" applyNumberFormat="1" applyFont="1" applyAlignment="1">
      <alignment vertical="center"/>
    </xf>
    <xf numFmtId="179" fontId="33" fillId="0" borderId="0" xfId="6" quotePrefix="1" applyNumberFormat="1" applyFont="1" applyAlignment="1">
      <alignment horizontal="right" vertical="center"/>
    </xf>
    <xf numFmtId="0" fontId="33" fillId="0" borderId="0" xfId="6" quotePrefix="1" applyFont="1" applyAlignment="1">
      <alignment horizontal="left" vertical="center"/>
    </xf>
    <xf numFmtId="0" fontId="33" fillId="0" borderId="0" xfId="6" applyFont="1" applyAlignment="1">
      <alignment horizontal="left" vertical="center"/>
    </xf>
    <xf numFmtId="0" fontId="33" fillId="0" borderId="8" xfId="6" applyFont="1" applyBorder="1" applyAlignment="1">
      <alignment vertical="center"/>
    </xf>
    <xf numFmtId="0" fontId="33" fillId="0" borderId="8" xfId="6" applyFont="1" applyBorder="1" applyAlignment="1">
      <alignment vertical="center" shrinkToFit="1"/>
    </xf>
    <xf numFmtId="0" fontId="34" fillId="0" borderId="8" xfId="6" applyFont="1" applyBorder="1" applyAlignment="1">
      <alignment horizontal="left" vertical="center"/>
    </xf>
    <xf numFmtId="0" fontId="33" fillId="0" borderId="8" xfId="6" quotePrefix="1" applyFont="1" applyBorder="1" applyAlignment="1">
      <alignment vertical="center"/>
    </xf>
    <xf numFmtId="0" fontId="35" fillId="0" borderId="0" xfId="6" applyFont="1" applyAlignment="1">
      <alignment vertical="center"/>
    </xf>
    <xf numFmtId="0" fontId="36" fillId="0" borderId="13" xfId="6" quotePrefix="1" applyFont="1" applyBorder="1" applyAlignment="1">
      <alignment horizontal="center" vertical="center"/>
    </xf>
    <xf numFmtId="0" fontId="35" fillId="0" borderId="23" xfId="6" applyFont="1" applyBorder="1" applyAlignment="1">
      <alignment vertical="center"/>
    </xf>
    <xf numFmtId="0" fontId="35" fillId="0" borderId="23" xfId="6" applyFont="1" applyBorder="1" applyAlignment="1">
      <alignment horizontal="center" vertical="center"/>
    </xf>
    <xf numFmtId="0" fontId="35" fillId="0" borderId="36" xfId="6" applyFont="1" applyBorder="1" applyAlignment="1">
      <alignment vertical="center" shrinkToFit="1"/>
    </xf>
    <xf numFmtId="180" fontId="35" fillId="0" borderId="0" xfId="2" applyNumberFormat="1" applyFont="1" applyFill="1" applyAlignment="1">
      <alignment vertical="center"/>
    </xf>
    <xf numFmtId="181" fontId="35" fillId="0" borderId="23" xfId="2" applyNumberFormat="1" applyFont="1" applyFill="1" applyBorder="1" applyAlignment="1">
      <alignment vertical="center"/>
    </xf>
    <xf numFmtId="180" fontId="35" fillId="0" borderId="17" xfId="2" applyNumberFormat="1" applyFont="1" applyFill="1" applyBorder="1" applyAlignment="1">
      <alignment vertical="center"/>
    </xf>
    <xf numFmtId="181" fontId="35" fillId="0" borderId="15" xfId="2" applyNumberFormat="1" applyFont="1" applyFill="1" applyBorder="1" applyAlignment="1">
      <alignment vertical="center"/>
    </xf>
    <xf numFmtId="38" fontId="35" fillId="0" borderId="15" xfId="2" applyFont="1" applyFill="1" applyBorder="1" applyAlignment="1">
      <alignment vertical="center"/>
    </xf>
    <xf numFmtId="38" fontId="35" fillId="0" borderId="16" xfId="2" applyFont="1" applyFill="1" applyBorder="1" applyAlignment="1">
      <alignment vertical="center" shrinkToFit="1"/>
    </xf>
    <xf numFmtId="0" fontId="35" fillId="0" borderId="10" xfId="6" quotePrefix="1" applyFont="1" applyBorder="1" applyAlignment="1">
      <alignment horizontal="center" vertical="center"/>
    </xf>
    <xf numFmtId="0" fontId="35" fillId="0" borderId="10" xfId="6" applyFont="1" applyBorder="1" applyAlignment="1">
      <alignment vertical="center" shrinkToFit="1"/>
    </xf>
    <xf numFmtId="180" fontId="35" fillId="0" borderId="10" xfId="2" applyNumberFormat="1" applyFont="1" applyFill="1" applyBorder="1" applyAlignment="1">
      <alignment vertical="center"/>
    </xf>
    <xf numFmtId="180" fontId="35" fillId="0" borderId="22" xfId="2" applyNumberFormat="1" applyFont="1" applyFill="1" applyBorder="1" applyAlignment="1">
      <alignment vertical="center"/>
    </xf>
    <xf numFmtId="180" fontId="35" fillId="0" borderId="0" xfId="2" applyNumberFormat="1" applyFont="1" applyFill="1" applyBorder="1" applyAlignment="1">
      <alignment vertical="center"/>
    </xf>
    <xf numFmtId="38" fontId="35" fillId="0" borderId="0" xfId="2" applyFont="1" applyFill="1" applyBorder="1" applyAlignment="1">
      <alignment vertical="center"/>
    </xf>
    <xf numFmtId="38" fontId="35" fillId="0" borderId="21" xfId="2" applyFont="1" applyFill="1" applyBorder="1" applyAlignment="1">
      <alignment vertical="center" shrinkToFit="1"/>
    </xf>
    <xf numFmtId="180" fontId="35" fillId="0" borderId="22" xfId="2" quotePrefix="1" applyNumberFormat="1" applyFont="1" applyFill="1" applyBorder="1" applyAlignment="1">
      <alignment vertical="center"/>
    </xf>
    <xf numFmtId="181" fontId="35" fillId="0" borderId="0" xfId="2" applyNumberFormat="1" applyFont="1" applyFill="1" applyBorder="1" applyAlignment="1">
      <alignment vertical="center"/>
    </xf>
    <xf numFmtId="0" fontId="35" fillId="0" borderId="0" xfId="6" applyFont="1" applyAlignment="1">
      <alignment horizontal="center" vertical="center"/>
    </xf>
    <xf numFmtId="0" fontId="35" fillId="0" borderId="10" xfId="6" applyFont="1" applyBorder="1" applyAlignment="1">
      <alignment horizontal="center" vertical="center"/>
    </xf>
    <xf numFmtId="38" fontId="35" fillId="0" borderId="0" xfId="2" applyFont="1" applyFill="1" applyAlignment="1">
      <alignment vertical="center"/>
    </xf>
    <xf numFmtId="0" fontId="35" fillId="0" borderId="23" xfId="6" applyFont="1" applyBorder="1" applyAlignment="1">
      <alignment vertical="center" shrinkToFit="1"/>
    </xf>
    <xf numFmtId="0" fontId="35" fillId="0" borderId="18" xfId="6" applyFont="1" applyBorder="1" applyAlignment="1">
      <alignment horizontal="center" vertical="center"/>
    </xf>
    <xf numFmtId="0" fontId="35" fillId="0" borderId="18" xfId="2" applyNumberFormat="1" applyFont="1" applyFill="1" applyBorder="1" applyAlignment="1">
      <alignment vertical="center"/>
    </xf>
    <xf numFmtId="180" fontId="35" fillId="0" borderId="18" xfId="2" applyNumberFormat="1" applyFont="1" applyFill="1" applyBorder="1" applyAlignment="1">
      <alignment vertical="center"/>
    </xf>
    <xf numFmtId="180" fontId="35" fillId="0" borderId="23" xfId="2" applyNumberFormat="1" applyFont="1" applyFill="1" applyBorder="1" applyAlignment="1">
      <alignment vertical="center"/>
    </xf>
    <xf numFmtId="0" fontId="35" fillId="0" borderId="10" xfId="6" applyFont="1" applyBorder="1" applyAlignment="1">
      <alignment vertical="center"/>
    </xf>
    <xf numFmtId="180" fontId="35" fillId="0" borderId="11" xfId="2" applyNumberFormat="1" applyFont="1" applyFill="1" applyBorder="1" applyAlignment="1">
      <alignment vertical="center"/>
    </xf>
    <xf numFmtId="180" fontId="35" fillId="0" borderId="8" xfId="2" applyNumberFormat="1" applyFont="1" applyFill="1" applyBorder="1" applyAlignment="1">
      <alignment vertical="center"/>
    </xf>
    <xf numFmtId="38" fontId="35" fillId="0" borderId="8" xfId="2" applyFont="1" applyFill="1" applyBorder="1" applyAlignment="1">
      <alignment vertical="center"/>
    </xf>
    <xf numFmtId="38" fontId="35" fillId="0" borderId="9" xfId="2" applyFont="1" applyFill="1" applyBorder="1" applyAlignment="1">
      <alignment vertical="center" shrinkToFit="1"/>
    </xf>
    <xf numFmtId="0" fontId="35" fillId="0" borderId="0" xfId="6" applyFont="1" applyAlignment="1">
      <alignment vertical="center" shrinkToFit="1"/>
    </xf>
    <xf numFmtId="38" fontId="35" fillId="0" borderId="0" xfId="2" quotePrefix="1" applyFont="1" applyFill="1" applyAlignment="1">
      <alignment horizontal="left" vertical="center"/>
    </xf>
    <xf numFmtId="0" fontId="35" fillId="0" borderId="0" xfId="6" applyFont="1" applyAlignment="1">
      <alignment horizontal="left" vertical="center"/>
    </xf>
    <xf numFmtId="38" fontId="36" fillId="0" borderId="17" xfId="2" quotePrefix="1" applyFont="1" applyFill="1" applyBorder="1" applyAlignment="1">
      <alignment horizontal="center" vertical="center"/>
    </xf>
    <xf numFmtId="38" fontId="36" fillId="0" borderId="15" xfId="2" quotePrefix="1" applyFont="1" applyFill="1" applyBorder="1" applyAlignment="1">
      <alignment horizontal="center" vertical="center"/>
    </xf>
    <xf numFmtId="38" fontId="36" fillId="0" borderId="16" xfId="2" quotePrefix="1" applyFont="1" applyFill="1" applyBorder="1" applyAlignment="1">
      <alignment horizontal="center" vertical="center"/>
    </xf>
    <xf numFmtId="38" fontId="36" fillId="0" borderId="11" xfId="2" quotePrefix="1" applyFont="1" applyFill="1" applyBorder="1" applyAlignment="1">
      <alignment horizontal="center" vertical="center"/>
    </xf>
    <xf numFmtId="38" fontId="36" fillId="0" borderId="8" xfId="2" quotePrefix="1" applyFont="1" applyFill="1" applyBorder="1" applyAlignment="1">
      <alignment horizontal="center" vertical="center"/>
    </xf>
    <xf numFmtId="38" fontId="36" fillId="0" borderId="9" xfId="2" quotePrefix="1" applyFont="1" applyFill="1" applyBorder="1" applyAlignment="1">
      <alignment horizontal="center" vertical="center"/>
    </xf>
    <xf numFmtId="181" fontId="35" fillId="0" borderId="18" xfId="2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36" fillId="0" borderId="23" xfId="6" quotePrefix="1" applyFont="1" applyBorder="1" applyAlignment="1">
      <alignment horizontal="center" vertical="center"/>
    </xf>
    <xf numFmtId="0" fontId="36" fillId="0" borderId="10" xfId="6" quotePrefix="1" applyFont="1" applyBorder="1" applyAlignment="1">
      <alignment horizontal="center" vertical="center"/>
    </xf>
    <xf numFmtId="0" fontId="36" fillId="0" borderId="23" xfId="6" quotePrefix="1" applyFont="1" applyBorder="1" applyAlignment="1">
      <alignment horizontal="center" vertical="center" shrinkToFit="1"/>
    </xf>
    <xf numFmtId="0" fontId="36" fillId="0" borderId="10" xfId="6" applyFont="1" applyBorder="1" applyAlignment="1">
      <alignment horizontal="center" vertical="center" shrinkToFit="1"/>
    </xf>
    <xf numFmtId="0" fontId="36" fillId="0" borderId="23" xfId="6" applyFont="1" applyBorder="1" applyAlignment="1">
      <alignment horizontal="center" vertical="center"/>
    </xf>
    <xf numFmtId="0" fontId="36" fillId="0" borderId="10" xfId="6" applyFont="1" applyBorder="1" applyAlignment="1">
      <alignment horizontal="center" vertical="center"/>
    </xf>
    <xf numFmtId="0" fontId="36" fillId="0" borderId="33" xfId="6" applyFont="1" applyBorder="1" applyAlignment="1">
      <alignment horizontal="center" vertical="center"/>
    </xf>
    <xf numFmtId="0" fontId="15" fillId="0" borderId="35" xfId="6" applyBorder="1" applyAlignment="1">
      <alignment horizontal="center" vertical="center"/>
    </xf>
    <xf numFmtId="0" fontId="15" fillId="0" borderId="32" xfId="6" applyBorder="1" applyAlignment="1">
      <alignment horizontal="center" vertical="center"/>
    </xf>
    <xf numFmtId="0" fontId="35" fillId="0" borderId="18" xfId="6" applyFont="1" applyBorder="1" applyAlignment="1">
      <alignment horizontal="center"/>
    </xf>
    <xf numFmtId="0" fontId="35" fillId="0" borderId="10" xfId="6" applyFont="1" applyBorder="1" applyAlignment="1">
      <alignment horizontal="center"/>
    </xf>
    <xf numFmtId="0" fontId="35" fillId="0" borderId="18" xfId="6" quotePrefix="1" applyFont="1" applyBorder="1" applyAlignment="1">
      <alignment horizontal="center"/>
    </xf>
    <xf numFmtId="0" fontId="35" fillId="0" borderId="10" xfId="6" quotePrefix="1" applyFont="1" applyBorder="1" applyAlignment="1">
      <alignment horizontal="center"/>
    </xf>
    <xf numFmtId="0" fontId="35" fillId="0" borderId="18" xfId="2" applyNumberFormat="1" applyFont="1" applyFill="1" applyBorder="1" applyAlignment="1">
      <alignment horizontal="right"/>
    </xf>
    <xf numFmtId="0" fontId="35" fillId="0" borderId="10" xfId="2" applyNumberFormat="1" applyFont="1" applyFill="1" applyBorder="1" applyAlignment="1">
      <alignment horizontal="right"/>
    </xf>
    <xf numFmtId="38" fontId="6" fillId="0" borderId="18" xfId="2" applyFont="1" applyFill="1" applyBorder="1" applyAlignment="1">
      <alignment vertical="center"/>
    </xf>
    <xf numFmtId="0" fontId="15" fillId="0" borderId="23" xfId="3" applyBorder="1" applyAlignment="1">
      <alignment vertical="center"/>
    </xf>
    <xf numFmtId="0" fontId="15" fillId="0" borderId="29" xfId="3" applyBorder="1" applyAlignment="1">
      <alignment vertical="center"/>
    </xf>
    <xf numFmtId="0" fontId="15" fillId="0" borderId="10" xfId="3" applyBorder="1" applyAlignment="1">
      <alignment vertical="center"/>
    </xf>
    <xf numFmtId="38" fontId="6" fillId="0" borderId="4" xfId="2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quotePrefix="1" applyFont="1" applyFill="1" applyBorder="1" applyAlignment="1">
      <alignment horizontal="center" vertical="center"/>
    </xf>
    <xf numFmtId="0" fontId="9" fillId="0" borderId="3" xfId="1" quotePrefix="1" applyFont="1" applyFill="1" applyBorder="1" applyAlignment="1">
      <alignment horizontal="center" vertical="center"/>
    </xf>
    <xf numFmtId="0" fontId="9" fillId="0" borderId="7" xfId="1" quotePrefix="1" applyFont="1" applyFill="1" applyBorder="1" applyAlignment="1">
      <alignment horizontal="center" vertical="center"/>
    </xf>
    <xf numFmtId="0" fontId="9" fillId="0" borderId="8" xfId="1" quotePrefix="1" applyFont="1" applyFill="1" applyBorder="1" applyAlignment="1">
      <alignment horizontal="center" vertical="center"/>
    </xf>
    <xf numFmtId="0" fontId="9" fillId="0" borderId="9" xfId="1" quotePrefix="1" applyFont="1" applyFill="1" applyBorder="1" applyAlignment="1">
      <alignment horizontal="center" vertical="center"/>
    </xf>
    <xf numFmtId="0" fontId="9" fillId="0" borderId="4" xfId="1" quotePrefix="1" applyFont="1" applyFill="1" applyBorder="1" applyAlignment="1">
      <alignment horizontal="center" vertical="center"/>
    </xf>
    <xf numFmtId="0" fontId="9" fillId="0" borderId="10" xfId="1" quotePrefix="1" applyFont="1" applyFill="1" applyBorder="1" applyAlignment="1">
      <alignment horizontal="center" vertical="center"/>
    </xf>
    <xf numFmtId="0" fontId="9" fillId="0" borderId="5" xfId="1" quotePrefix="1" applyFont="1" applyFill="1" applyBorder="1" applyAlignment="1">
      <alignment horizontal="center" vertical="center"/>
    </xf>
    <xf numFmtId="0" fontId="9" fillId="0" borderId="11" xfId="1" quotePrefix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38" fontId="20" fillId="0" borderId="18" xfId="2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9" xfId="0" applyBorder="1" applyAlignment="1">
      <alignment vertical="center"/>
    </xf>
    <xf numFmtId="38" fontId="20" fillId="0" borderId="4" xfId="2" applyFont="1" applyFill="1" applyBorder="1" applyAlignment="1">
      <alignment vertical="center"/>
    </xf>
    <xf numFmtId="0" fontId="32" fillId="0" borderId="1" xfId="1" quotePrefix="1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vertical="center"/>
    </xf>
    <xf numFmtId="0" fontId="15" fillId="0" borderId="3" xfId="6" applyFont="1" applyFill="1" applyBorder="1" applyAlignment="1">
      <alignment vertical="center"/>
    </xf>
    <xf numFmtId="0" fontId="32" fillId="0" borderId="20" xfId="1" applyFont="1" applyFill="1" applyBorder="1" applyAlignment="1">
      <alignment horizontal="center" vertical="center"/>
    </xf>
    <xf numFmtId="0" fontId="0" fillId="0" borderId="0" xfId="6" applyFont="1" applyFill="1" applyAlignment="1">
      <alignment vertical="center"/>
    </xf>
    <xf numFmtId="0" fontId="15" fillId="0" borderId="21" xfId="6" applyFont="1" applyFill="1" applyBorder="1" applyAlignment="1">
      <alignment vertical="center"/>
    </xf>
    <xf numFmtId="0" fontId="32" fillId="0" borderId="3" xfId="1" quotePrefix="1" applyFont="1" applyFill="1" applyBorder="1" applyAlignment="1">
      <alignment horizontal="center" vertical="center"/>
    </xf>
    <xf numFmtId="0" fontId="32" fillId="0" borderId="9" xfId="1" applyFont="1" applyFill="1" applyBorder="1" applyAlignment="1">
      <alignment horizontal="center" vertical="center"/>
    </xf>
    <xf numFmtId="0" fontId="32" fillId="0" borderId="5" xfId="1" quotePrefix="1" applyFont="1" applyFill="1" applyBorder="1" applyAlignment="1">
      <alignment horizontal="center" vertical="center"/>
    </xf>
    <xf numFmtId="0" fontId="15" fillId="0" borderId="11" xfId="6" applyFont="1" applyFill="1" applyBorder="1" applyAlignment="1">
      <alignment vertical="center"/>
    </xf>
    <xf numFmtId="0" fontId="15" fillId="0" borderId="8" xfId="6" applyFont="1" applyFill="1" applyBorder="1" applyAlignment="1">
      <alignment vertical="center"/>
    </xf>
    <xf numFmtId="0" fontId="15" fillId="0" borderId="9" xfId="6" applyFont="1" applyFill="1" applyBorder="1" applyAlignment="1">
      <alignment vertical="center"/>
    </xf>
    <xf numFmtId="0" fontId="32" fillId="0" borderId="6" xfId="1" applyFont="1" applyFill="1" applyBorder="1" applyAlignment="1">
      <alignment horizontal="center" vertical="center"/>
    </xf>
    <xf numFmtId="0" fontId="32" fillId="0" borderId="12" xfId="1" applyFont="1" applyFill="1" applyBorder="1" applyAlignment="1">
      <alignment horizontal="center" vertical="center"/>
    </xf>
    <xf numFmtId="0" fontId="30" fillId="0" borderId="4" xfId="1" applyFont="1" applyFill="1" applyBorder="1" applyAlignment="1">
      <alignment horizontal="center" vertical="center"/>
    </xf>
  </cellXfs>
  <cellStyles count="9">
    <cellStyle name="パーセント 2" xfId="7"/>
    <cellStyle name="パーセント 3 2" xfId="5"/>
    <cellStyle name="桁区切り 2 2" xfId="2"/>
    <cellStyle name="桁区切り 2 2 2" xfId="4"/>
    <cellStyle name="標準" xfId="0" builtinId="0"/>
    <cellStyle name="標準 2" xfId="3"/>
    <cellStyle name="標準 3" xfId="8"/>
    <cellStyle name="標準 3 2" xfId="6"/>
    <cellStyle name="標準_設計書＆総括表＆諸経費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36"/>
  <sheetViews>
    <sheetView showZeros="0" tabSelected="1" view="pageBreakPreview" topLeftCell="B1" zoomScale="85" zoomScaleNormal="85" zoomScaleSheetLayoutView="85" workbookViewId="0">
      <selection activeCell="H8" sqref="H8:H9"/>
    </sheetView>
  </sheetViews>
  <sheetFormatPr defaultRowHeight="15" x14ac:dyDescent="0.4"/>
  <cols>
    <col min="1" max="1" width="42.5" style="207" hidden="1" customWidth="1"/>
    <col min="2" max="2" width="7.625" style="207" customWidth="1"/>
    <col min="3" max="3" width="25.625" style="207" customWidth="1"/>
    <col min="4" max="4" width="22.625" style="207" customWidth="1"/>
    <col min="5" max="5" width="6.625" style="207" customWidth="1"/>
    <col min="6" max="6" width="11.625" style="207" customWidth="1"/>
    <col min="7" max="7" width="14.625" style="242" customWidth="1"/>
    <col min="8" max="8" width="17.625" style="207" customWidth="1"/>
    <col min="9" max="9" width="11.625" style="207" customWidth="1"/>
    <col min="10" max="10" width="14.625" style="207" customWidth="1"/>
    <col min="11" max="11" width="17.625" style="207" customWidth="1"/>
    <col min="12" max="12" width="2.125" style="207" customWidth="1"/>
    <col min="13" max="13" width="18.625" style="207" customWidth="1"/>
    <col min="14" max="14" width="7.625" style="207" customWidth="1"/>
    <col min="15" max="16" width="9" style="207" customWidth="1"/>
    <col min="17" max="18" width="12.625" style="207" customWidth="1"/>
    <col min="19" max="19" width="9" style="207" customWidth="1"/>
    <col min="20" max="16384" width="9" style="207"/>
  </cols>
  <sheetData>
    <row r="1" spans="1:18" s="197" customFormat="1" ht="19.5" customHeight="1" x14ac:dyDescent="0.4">
      <c r="D1" s="198"/>
      <c r="H1" s="199"/>
    </row>
    <row r="2" spans="1:18" s="197" customFormat="1" ht="19.5" customHeight="1" x14ac:dyDescent="0.4">
      <c r="B2" s="200"/>
      <c r="C2" s="201" t="s">
        <v>116</v>
      </c>
      <c r="D2" s="198"/>
      <c r="G2" s="202"/>
    </row>
    <row r="3" spans="1:18" s="197" customFormat="1" ht="21" x14ac:dyDescent="0.4">
      <c r="B3" s="203"/>
      <c r="C3" s="203"/>
      <c r="D3" s="204"/>
      <c r="E3" s="205" t="s">
        <v>117</v>
      </c>
      <c r="F3" s="203"/>
      <c r="G3" s="206"/>
      <c r="H3" s="206"/>
      <c r="I3" s="203"/>
      <c r="J3" s="203"/>
      <c r="K3" s="203"/>
      <c r="L3" s="203"/>
      <c r="M3" s="203"/>
      <c r="N3" s="203"/>
    </row>
    <row r="4" spans="1:18" ht="20.25" customHeight="1" x14ac:dyDescent="0.4">
      <c r="B4" s="251" t="s">
        <v>118</v>
      </c>
      <c r="C4" s="251" t="s">
        <v>119</v>
      </c>
      <c r="D4" s="253" t="s">
        <v>120</v>
      </c>
      <c r="E4" s="255" t="s">
        <v>121</v>
      </c>
      <c r="F4" s="257"/>
      <c r="G4" s="258"/>
      <c r="H4" s="259"/>
      <c r="I4" s="243" t="s">
        <v>122</v>
      </c>
      <c r="J4" s="244"/>
      <c r="K4" s="244"/>
      <c r="L4" s="244"/>
      <c r="M4" s="244"/>
      <c r="N4" s="245"/>
    </row>
    <row r="5" spans="1:18" ht="19.5" customHeight="1" x14ac:dyDescent="0.4">
      <c r="B5" s="252"/>
      <c r="C5" s="252"/>
      <c r="D5" s="254"/>
      <c r="E5" s="256"/>
      <c r="F5" s="208" t="s">
        <v>123</v>
      </c>
      <c r="G5" s="208"/>
      <c r="H5" s="208" t="s">
        <v>124</v>
      </c>
      <c r="I5" s="246"/>
      <c r="J5" s="247"/>
      <c r="K5" s="247"/>
      <c r="L5" s="247"/>
      <c r="M5" s="247"/>
      <c r="N5" s="248"/>
    </row>
    <row r="6" spans="1:18" ht="19.5" customHeight="1" x14ac:dyDescent="0.4">
      <c r="B6" s="209"/>
      <c r="C6" s="210"/>
      <c r="D6" s="211"/>
      <c r="E6" s="260"/>
      <c r="F6" s="212"/>
      <c r="G6" s="213"/>
      <c r="H6" s="213"/>
      <c r="I6" s="214"/>
      <c r="J6" s="215"/>
      <c r="K6" s="215"/>
      <c r="L6" s="216"/>
      <c r="M6" s="216"/>
      <c r="N6" s="217"/>
    </row>
    <row r="7" spans="1:18" ht="19.5" customHeight="1" x14ac:dyDescent="0.4">
      <c r="B7" s="210"/>
      <c r="C7" s="218"/>
      <c r="D7" s="219"/>
      <c r="E7" s="261"/>
      <c r="F7" s="220"/>
      <c r="G7" s="220"/>
      <c r="H7" s="220"/>
      <c r="I7" s="221"/>
      <c r="J7" s="222"/>
      <c r="K7" s="222"/>
      <c r="L7" s="223"/>
      <c r="M7" s="223"/>
      <c r="N7" s="224"/>
    </row>
    <row r="8" spans="1:18" ht="19.5" customHeight="1" x14ac:dyDescent="0.4">
      <c r="B8" s="209"/>
      <c r="C8" s="210"/>
      <c r="D8" s="211"/>
      <c r="E8" s="262" t="s">
        <v>125</v>
      </c>
      <c r="F8" s="264">
        <v>1</v>
      </c>
      <c r="G8" s="213"/>
      <c r="H8" s="249"/>
      <c r="I8" s="225"/>
      <c r="J8" s="226"/>
      <c r="K8" s="226"/>
      <c r="L8" s="223"/>
      <c r="M8" s="223"/>
      <c r="N8" s="224"/>
      <c r="P8" s="227"/>
      <c r="Q8" s="227"/>
      <c r="R8" s="227"/>
    </row>
    <row r="9" spans="1:18" ht="19.5" customHeight="1" x14ac:dyDescent="0.4">
      <c r="A9" s="207">
        <v>1</v>
      </c>
      <c r="B9" s="209"/>
      <c r="C9" s="228" t="s">
        <v>126</v>
      </c>
      <c r="D9" s="219"/>
      <c r="E9" s="263"/>
      <c r="F9" s="265"/>
      <c r="G9" s="220"/>
      <c r="H9" s="250"/>
      <c r="I9" s="221"/>
      <c r="J9" s="222"/>
      <c r="K9" s="222"/>
      <c r="L9" s="223"/>
      <c r="M9" s="223"/>
      <c r="N9" s="224"/>
      <c r="P9" s="227"/>
      <c r="Q9" s="229"/>
      <c r="R9" s="229"/>
    </row>
    <row r="10" spans="1:18" ht="19.5" customHeight="1" x14ac:dyDescent="0.4">
      <c r="B10" s="209"/>
      <c r="C10" s="210"/>
      <c r="D10" s="211"/>
      <c r="E10" s="262" t="s">
        <v>125</v>
      </c>
      <c r="F10" s="264">
        <v>1</v>
      </c>
      <c r="G10" s="213"/>
      <c r="H10" s="249"/>
      <c r="I10" s="221"/>
      <c r="J10" s="226"/>
      <c r="K10" s="226"/>
      <c r="L10" s="223"/>
      <c r="M10" s="223"/>
      <c r="N10" s="224"/>
    </row>
    <row r="11" spans="1:18" ht="19.5" customHeight="1" x14ac:dyDescent="0.4">
      <c r="A11" s="207">
        <v>2</v>
      </c>
      <c r="B11" s="209"/>
      <c r="C11" s="228" t="s">
        <v>127</v>
      </c>
      <c r="D11" s="219"/>
      <c r="E11" s="263"/>
      <c r="F11" s="265"/>
      <c r="G11" s="220"/>
      <c r="H11" s="250"/>
      <c r="I11" s="221"/>
      <c r="J11" s="222"/>
      <c r="K11" s="222"/>
      <c r="L11" s="223"/>
      <c r="M11" s="223"/>
      <c r="N11" s="224"/>
      <c r="P11" s="227"/>
      <c r="Q11" s="229"/>
      <c r="R11" s="229"/>
    </row>
    <row r="12" spans="1:18" ht="19.5" customHeight="1" x14ac:dyDescent="0.4">
      <c r="B12" s="209"/>
      <c r="C12" s="210"/>
      <c r="D12" s="211"/>
      <c r="E12" s="260"/>
      <c r="F12" s="264"/>
      <c r="G12" s="213"/>
      <c r="H12" s="213"/>
      <c r="I12" s="221"/>
      <c r="J12" s="226"/>
      <c r="K12" s="226"/>
      <c r="L12" s="223"/>
      <c r="M12" s="223"/>
      <c r="N12" s="224"/>
      <c r="P12" s="227"/>
      <c r="Q12" s="229"/>
      <c r="R12" s="229"/>
    </row>
    <row r="13" spans="1:18" ht="19.5" customHeight="1" x14ac:dyDescent="0.4">
      <c r="A13" s="207">
        <v>3</v>
      </c>
      <c r="B13" s="209"/>
      <c r="C13" s="210"/>
      <c r="D13" s="230"/>
      <c r="E13" s="261"/>
      <c r="F13" s="265"/>
      <c r="G13" s="220"/>
      <c r="H13" s="220"/>
      <c r="I13" s="221"/>
      <c r="J13" s="222"/>
      <c r="K13" s="222"/>
      <c r="L13" s="223"/>
      <c r="M13" s="223"/>
      <c r="N13" s="224"/>
      <c r="P13" s="227"/>
      <c r="Q13" s="229"/>
      <c r="R13" s="229"/>
    </row>
    <row r="14" spans="1:18" ht="19.5" customHeight="1" x14ac:dyDescent="0.4">
      <c r="B14" s="209"/>
      <c r="C14" s="231"/>
      <c r="D14" s="211"/>
      <c r="E14" s="260"/>
      <c r="F14" s="264"/>
      <c r="G14" s="213"/>
      <c r="H14" s="213"/>
      <c r="I14" s="221"/>
      <c r="J14" s="226"/>
      <c r="K14" s="226"/>
      <c r="L14" s="223"/>
      <c r="M14" s="223"/>
      <c r="N14" s="224"/>
      <c r="P14" s="227"/>
      <c r="Q14" s="229"/>
      <c r="R14" s="229"/>
    </row>
    <row r="15" spans="1:18" ht="19.5" customHeight="1" x14ac:dyDescent="0.4">
      <c r="A15" s="207">
        <v>4</v>
      </c>
      <c r="B15" s="209"/>
      <c r="C15" s="228"/>
      <c r="D15" s="219"/>
      <c r="E15" s="261"/>
      <c r="F15" s="265"/>
      <c r="G15" s="220"/>
      <c r="H15" s="220"/>
      <c r="I15" s="221"/>
      <c r="J15" s="226"/>
      <c r="K15" s="226"/>
      <c r="L15" s="223"/>
      <c r="M15" s="223"/>
      <c r="N15" s="224"/>
      <c r="P15" s="227"/>
      <c r="Q15" s="229"/>
      <c r="R15" s="229"/>
    </row>
    <row r="16" spans="1:18" ht="19.5" customHeight="1" x14ac:dyDescent="0.4">
      <c r="B16" s="209"/>
      <c r="C16" s="231"/>
      <c r="D16" s="211"/>
      <c r="E16" s="260"/>
      <c r="F16" s="264"/>
      <c r="G16" s="213"/>
      <c r="H16" s="213"/>
      <c r="I16" s="221"/>
      <c r="J16" s="222"/>
      <c r="K16" s="222"/>
      <c r="L16" s="223"/>
      <c r="M16" s="223"/>
      <c r="N16" s="224"/>
      <c r="P16" s="227"/>
      <c r="Q16" s="229"/>
      <c r="R16" s="229"/>
    </row>
    <row r="17" spans="1:18" ht="19.5" customHeight="1" x14ac:dyDescent="0.4">
      <c r="A17" s="207">
        <v>5</v>
      </c>
      <c r="B17" s="209"/>
      <c r="C17" s="228"/>
      <c r="D17" s="219"/>
      <c r="E17" s="261"/>
      <c r="F17" s="265"/>
      <c r="G17" s="220"/>
      <c r="H17" s="220"/>
      <c r="I17" s="221"/>
      <c r="J17" s="226"/>
      <c r="K17" s="226"/>
      <c r="L17" s="223"/>
      <c r="M17" s="223"/>
      <c r="N17" s="224"/>
      <c r="P17" s="227"/>
      <c r="Q17" s="229"/>
      <c r="R17" s="229"/>
    </row>
    <row r="18" spans="1:18" ht="19.5" customHeight="1" x14ac:dyDescent="0.4">
      <c r="B18" s="209"/>
      <c r="C18" s="231"/>
      <c r="D18" s="211"/>
      <c r="E18" s="260"/>
      <c r="F18" s="232"/>
      <c r="G18" s="213"/>
      <c r="H18" s="213"/>
      <c r="I18" s="221"/>
      <c r="J18" s="222"/>
      <c r="K18" s="222"/>
      <c r="L18" s="223"/>
      <c r="M18" s="223"/>
      <c r="N18" s="224"/>
      <c r="P18" s="227"/>
      <c r="Q18" s="229"/>
      <c r="R18" s="229"/>
    </row>
    <row r="19" spans="1:18" ht="19.5" customHeight="1" x14ac:dyDescent="0.4">
      <c r="A19" s="207">
        <v>6</v>
      </c>
      <c r="B19" s="209"/>
      <c r="C19" s="228"/>
      <c r="D19" s="219"/>
      <c r="E19" s="261"/>
      <c r="F19" s="220"/>
      <c r="G19" s="220"/>
      <c r="H19" s="220"/>
      <c r="I19" s="221"/>
      <c r="J19" s="226"/>
      <c r="K19" s="226"/>
      <c r="L19" s="223"/>
      <c r="M19" s="223"/>
      <c r="N19" s="224"/>
      <c r="P19" s="227"/>
      <c r="Q19" s="229"/>
      <c r="R19" s="229"/>
    </row>
    <row r="20" spans="1:18" ht="19.5" customHeight="1" x14ac:dyDescent="0.4">
      <c r="B20" s="209"/>
      <c r="C20" s="231"/>
      <c r="D20" s="211"/>
      <c r="E20" s="260"/>
      <c r="F20" s="233"/>
      <c r="G20" s="213"/>
      <c r="H20" s="213"/>
      <c r="I20" s="221"/>
      <c r="J20" s="222"/>
      <c r="K20" s="222"/>
      <c r="L20" s="223"/>
      <c r="M20" s="223"/>
      <c r="N20" s="224"/>
      <c r="P20" s="227"/>
      <c r="Q20" s="229"/>
      <c r="R20" s="229"/>
    </row>
    <row r="21" spans="1:18" ht="19.5" customHeight="1" x14ac:dyDescent="0.4">
      <c r="A21" s="207">
        <v>7</v>
      </c>
      <c r="B21" s="209"/>
      <c r="C21" s="228"/>
      <c r="D21" s="219"/>
      <c r="E21" s="261"/>
      <c r="F21" s="220"/>
      <c r="G21" s="220"/>
      <c r="H21" s="220"/>
      <c r="I21" s="221"/>
      <c r="J21" s="226"/>
      <c r="K21" s="226"/>
      <c r="L21" s="223"/>
      <c r="M21" s="223"/>
      <c r="N21" s="224"/>
      <c r="P21" s="227"/>
      <c r="Q21" s="229"/>
      <c r="R21" s="229"/>
    </row>
    <row r="22" spans="1:18" ht="19.5" customHeight="1" x14ac:dyDescent="0.4">
      <c r="B22" s="209"/>
      <c r="C22" s="231"/>
      <c r="D22" s="211"/>
      <c r="E22" s="260"/>
      <c r="F22" s="233"/>
      <c r="G22" s="213"/>
      <c r="H22" s="213"/>
      <c r="I22" s="221"/>
      <c r="J22" s="222"/>
      <c r="K22" s="222"/>
      <c r="L22" s="223"/>
      <c r="M22" s="223"/>
      <c r="N22" s="224"/>
      <c r="P22" s="227"/>
      <c r="Q22" s="229"/>
      <c r="R22" s="229"/>
    </row>
    <row r="23" spans="1:18" ht="19.5" customHeight="1" x14ac:dyDescent="0.4">
      <c r="A23" s="207">
        <v>8</v>
      </c>
      <c r="B23" s="209"/>
      <c r="C23" s="228"/>
      <c r="D23" s="219"/>
      <c r="E23" s="261"/>
      <c r="F23" s="220"/>
      <c r="G23" s="220"/>
      <c r="H23" s="220"/>
      <c r="I23" s="221"/>
      <c r="J23" s="226"/>
      <c r="K23" s="226"/>
      <c r="L23" s="223"/>
      <c r="M23" s="223"/>
      <c r="N23" s="224"/>
      <c r="P23" s="227"/>
      <c r="Q23" s="229"/>
      <c r="R23" s="229"/>
    </row>
    <row r="24" spans="1:18" ht="19.5" customHeight="1" x14ac:dyDescent="0.4">
      <c r="B24" s="209"/>
      <c r="C24" s="231"/>
      <c r="D24" s="211"/>
      <c r="E24" s="260"/>
      <c r="F24" s="233"/>
      <c r="G24" s="213"/>
      <c r="H24" s="213"/>
      <c r="I24" s="221"/>
      <c r="J24" s="222"/>
      <c r="K24" s="222"/>
      <c r="L24" s="223"/>
      <c r="M24" s="223"/>
      <c r="N24" s="224"/>
      <c r="P24" s="227"/>
      <c r="Q24" s="229"/>
      <c r="R24" s="229"/>
    </row>
    <row r="25" spans="1:18" ht="19.5" customHeight="1" x14ac:dyDescent="0.4">
      <c r="A25" s="207">
        <v>9</v>
      </c>
      <c r="B25" s="209"/>
      <c r="C25" s="228"/>
      <c r="D25" s="219"/>
      <c r="E25" s="261"/>
      <c r="F25" s="220"/>
      <c r="G25" s="220"/>
      <c r="H25" s="220"/>
      <c r="I25" s="221"/>
      <c r="J25" s="222"/>
      <c r="K25" s="222"/>
      <c r="L25" s="223"/>
      <c r="M25" s="223"/>
      <c r="N25" s="224"/>
      <c r="P25" s="227"/>
      <c r="Q25" s="229"/>
      <c r="R25" s="229"/>
    </row>
    <row r="26" spans="1:18" ht="19.5" customHeight="1" x14ac:dyDescent="0.4">
      <c r="B26" s="209"/>
      <c r="C26" s="231"/>
      <c r="D26" s="211"/>
      <c r="E26" s="260"/>
      <c r="F26" s="233"/>
      <c r="G26" s="213"/>
      <c r="H26" s="213"/>
      <c r="I26" s="221"/>
      <c r="J26" s="226"/>
      <c r="K26" s="226"/>
      <c r="L26" s="223"/>
      <c r="M26" s="223"/>
      <c r="N26" s="224"/>
      <c r="P26" s="227"/>
      <c r="Q26" s="229"/>
      <c r="R26" s="229"/>
    </row>
    <row r="27" spans="1:18" ht="19.5" customHeight="1" x14ac:dyDescent="0.4">
      <c r="A27" s="207">
        <v>10</v>
      </c>
      <c r="B27" s="209"/>
      <c r="C27" s="228"/>
      <c r="D27" s="219"/>
      <c r="E27" s="261"/>
      <c r="F27" s="220"/>
      <c r="G27" s="220"/>
      <c r="H27" s="220"/>
      <c r="I27" s="221"/>
      <c r="J27" s="222"/>
      <c r="K27" s="222"/>
      <c r="L27" s="223"/>
      <c r="M27" s="223"/>
      <c r="N27" s="224"/>
      <c r="P27" s="227"/>
      <c r="Q27" s="229"/>
      <c r="R27" s="229"/>
    </row>
    <row r="28" spans="1:18" ht="19.5" customHeight="1" x14ac:dyDescent="0.4">
      <c r="B28" s="209"/>
      <c r="C28" s="231"/>
      <c r="D28" s="211"/>
      <c r="E28" s="260"/>
      <c r="F28" s="233"/>
      <c r="G28" s="213"/>
      <c r="H28" s="213"/>
      <c r="I28" s="221"/>
      <c r="J28" s="226"/>
      <c r="K28" s="226"/>
      <c r="L28" s="223"/>
      <c r="M28" s="223"/>
      <c r="N28" s="224"/>
      <c r="P28" s="227"/>
      <c r="Q28" s="229"/>
      <c r="R28" s="229"/>
    </row>
    <row r="29" spans="1:18" ht="19.5" customHeight="1" x14ac:dyDescent="0.4">
      <c r="A29" s="207">
        <v>11</v>
      </c>
      <c r="B29" s="209"/>
      <c r="C29" s="228"/>
      <c r="D29" s="219"/>
      <c r="E29" s="261"/>
      <c r="F29" s="220"/>
      <c r="G29" s="220"/>
      <c r="H29" s="220"/>
      <c r="I29" s="221"/>
      <c r="J29" s="222"/>
      <c r="K29" s="222"/>
      <c r="L29" s="223"/>
      <c r="M29" s="223"/>
      <c r="N29" s="224"/>
    </row>
    <row r="30" spans="1:18" ht="19.5" customHeight="1" x14ac:dyDescent="0.4">
      <c r="B30" s="209"/>
      <c r="C30" s="231"/>
      <c r="D30" s="211"/>
      <c r="E30" s="260"/>
      <c r="F30" s="233"/>
      <c r="G30" s="213"/>
      <c r="H30" s="213"/>
      <c r="I30" s="221"/>
      <c r="J30" s="226"/>
      <c r="K30" s="226"/>
      <c r="L30" s="223"/>
      <c r="M30" s="223"/>
      <c r="N30" s="224"/>
    </row>
    <row r="31" spans="1:18" ht="19.5" customHeight="1" x14ac:dyDescent="0.4">
      <c r="A31" s="207">
        <v>12</v>
      </c>
      <c r="B31" s="209"/>
      <c r="C31" s="228"/>
      <c r="D31" s="219"/>
      <c r="E31" s="261"/>
      <c r="F31" s="220"/>
      <c r="G31" s="220"/>
      <c r="H31" s="220"/>
      <c r="I31" s="221"/>
      <c r="J31" s="222"/>
      <c r="K31" s="222"/>
      <c r="L31" s="223"/>
      <c r="M31" s="223"/>
      <c r="N31" s="224"/>
    </row>
    <row r="32" spans="1:18" ht="19.5" customHeight="1" x14ac:dyDescent="0.4">
      <c r="B32" s="209"/>
      <c r="C32" s="231"/>
      <c r="D32" s="211"/>
      <c r="E32" s="260"/>
      <c r="F32" s="233"/>
      <c r="G32" s="213"/>
      <c r="H32" s="213"/>
      <c r="I32" s="221"/>
      <c r="J32" s="226"/>
      <c r="K32" s="226"/>
      <c r="L32" s="223"/>
      <c r="M32" s="223"/>
      <c r="N32" s="224"/>
    </row>
    <row r="33" spans="2:14" ht="19.5" customHeight="1" x14ac:dyDescent="0.4">
      <c r="B33" s="209"/>
      <c r="C33" s="228"/>
      <c r="D33" s="219"/>
      <c r="E33" s="261"/>
      <c r="F33" s="220"/>
      <c r="G33" s="220"/>
      <c r="H33" s="220"/>
      <c r="I33" s="221"/>
      <c r="J33" s="222"/>
      <c r="K33" s="222"/>
      <c r="L33" s="223"/>
      <c r="M33" s="223"/>
      <c r="N33" s="224"/>
    </row>
    <row r="34" spans="2:14" ht="19.5" customHeight="1" x14ac:dyDescent="0.4">
      <c r="B34" s="209"/>
      <c r="C34" s="209"/>
      <c r="D34" s="211"/>
      <c r="E34" s="260"/>
      <c r="F34" s="234"/>
      <c r="G34" s="213"/>
      <c r="H34" s="249"/>
      <c r="I34" s="221"/>
      <c r="J34" s="226"/>
      <c r="K34" s="226"/>
      <c r="L34" s="223"/>
      <c r="M34" s="223"/>
      <c r="N34" s="224"/>
    </row>
    <row r="35" spans="2:14" ht="19.5" customHeight="1" x14ac:dyDescent="0.4">
      <c r="B35" s="235"/>
      <c r="C35" s="228" t="s">
        <v>128</v>
      </c>
      <c r="D35" s="219"/>
      <c r="E35" s="261"/>
      <c r="F35" s="220"/>
      <c r="G35" s="220"/>
      <c r="H35" s="250"/>
      <c r="I35" s="236"/>
      <c r="J35" s="237"/>
      <c r="K35" s="237"/>
      <c r="L35" s="238"/>
      <c r="M35" s="238"/>
      <c r="N35" s="239" t="s">
        <v>10</v>
      </c>
    </row>
    <row r="36" spans="2:14" ht="19.5" customHeight="1" x14ac:dyDescent="0.4">
      <c r="D36" s="240"/>
      <c r="E36" s="227"/>
      <c r="G36" s="241"/>
      <c r="H36" s="241"/>
      <c r="J36" s="241"/>
      <c r="K36" s="241"/>
      <c r="L36" s="229"/>
      <c r="M36" s="229"/>
      <c r="N36" s="229"/>
    </row>
  </sheetData>
  <mergeCells count="29">
    <mergeCell ref="E18:E19"/>
    <mergeCell ref="E34:E35"/>
    <mergeCell ref="E22:E23"/>
    <mergeCell ref="E24:E25"/>
    <mergeCell ref="E26:E27"/>
    <mergeCell ref="E28:E29"/>
    <mergeCell ref="E30:E31"/>
    <mergeCell ref="E32:E33"/>
    <mergeCell ref="F12:F13"/>
    <mergeCell ref="E14:E15"/>
    <mergeCell ref="F14:F15"/>
    <mergeCell ref="E16:E17"/>
    <mergeCell ref="F16:F17"/>
    <mergeCell ref="I4:N5"/>
    <mergeCell ref="H8:H9"/>
    <mergeCell ref="H10:H11"/>
    <mergeCell ref="H34:H35"/>
    <mergeCell ref="B4:B5"/>
    <mergeCell ref="C4:C5"/>
    <mergeCell ref="D4:D5"/>
    <mergeCell ref="E4:E5"/>
    <mergeCell ref="F4:H4"/>
    <mergeCell ref="E20:E21"/>
    <mergeCell ref="E6:E7"/>
    <mergeCell ref="E8:E9"/>
    <mergeCell ref="F8:F9"/>
    <mergeCell ref="E10:E11"/>
    <mergeCell ref="F10:F11"/>
    <mergeCell ref="E12:E13"/>
  </mergeCells>
  <phoneticPr fontId="3"/>
  <pageMargins left="0.39370078740157483" right="0.27559055118110237" top="0.74803149606299213" bottom="0.27559055118110237" header="0.31496062992125984" footer="0.19685039370078741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206"/>
  <sheetViews>
    <sheetView view="pageBreakPreview" topLeftCell="I1" zoomScaleSheetLayoutView="100" workbookViewId="0">
      <selection activeCell="P7" sqref="P7:P9"/>
    </sheetView>
  </sheetViews>
  <sheetFormatPr defaultRowHeight="10.5" customHeight="1" x14ac:dyDescent="0.4"/>
  <cols>
    <col min="1" max="1" width="11.625" style="5" hidden="1" customWidth="1"/>
    <col min="2" max="2" width="12.125" style="2" hidden="1" customWidth="1"/>
    <col min="3" max="4" width="14.625" style="3" hidden="1" customWidth="1"/>
    <col min="5" max="5" width="14.625" style="4" hidden="1" customWidth="1"/>
    <col min="6" max="6" width="14.625" style="3" hidden="1" customWidth="1"/>
    <col min="7" max="7" width="9" style="5" hidden="1" customWidth="1"/>
    <col min="8" max="8" width="1.5" style="6" hidden="1" customWidth="1"/>
    <col min="9" max="10" width="2.625" style="22" customWidth="1"/>
    <col min="11" max="11" width="9.375" style="99" customWidth="1"/>
    <col min="12" max="12" width="25.125" style="6" customWidth="1"/>
    <col min="13" max="13" width="17.125" style="101" customWidth="1"/>
    <col min="14" max="15" width="17.125" style="4" customWidth="1"/>
    <col min="16" max="16" width="15.625" style="6" customWidth="1"/>
    <col min="17" max="17" width="14.625" style="6" customWidth="1"/>
    <col min="18" max="18" width="9" style="5" customWidth="1"/>
    <col min="19" max="19" width="9" style="6" customWidth="1"/>
    <col min="20" max="16384" width="9" style="6"/>
  </cols>
  <sheetData>
    <row r="1" spans="1:17" ht="15.95" customHeight="1" thickBot="1" x14ac:dyDescent="0.45">
      <c r="A1" s="1" t="s">
        <v>0</v>
      </c>
      <c r="I1" s="7" t="s">
        <v>1</v>
      </c>
      <c r="J1" s="2"/>
      <c r="K1" s="4"/>
      <c r="L1" s="4"/>
      <c r="M1" s="4"/>
      <c r="N1" s="7"/>
      <c r="P1" s="4"/>
      <c r="Q1" s="4"/>
    </row>
    <row r="2" spans="1:17" ht="10.5" customHeight="1" x14ac:dyDescent="0.4">
      <c r="I2" s="273" t="s">
        <v>2</v>
      </c>
      <c r="J2" s="274"/>
      <c r="K2" s="275"/>
      <c r="L2" s="279" t="s">
        <v>3</v>
      </c>
      <c r="M2" s="281" t="s">
        <v>4</v>
      </c>
      <c r="N2" s="274"/>
      <c r="O2" s="275"/>
      <c r="P2" s="271" t="s">
        <v>129</v>
      </c>
      <c r="Q2" s="283" t="s">
        <v>5</v>
      </c>
    </row>
    <row r="3" spans="1:17" ht="10.5" customHeight="1" x14ac:dyDescent="0.4">
      <c r="I3" s="276"/>
      <c r="J3" s="277"/>
      <c r="K3" s="278"/>
      <c r="L3" s="280"/>
      <c r="M3" s="282"/>
      <c r="N3" s="277"/>
      <c r="O3" s="278"/>
      <c r="P3" s="272"/>
      <c r="Q3" s="284"/>
    </row>
    <row r="4" spans="1:17" ht="10.5" customHeight="1" x14ac:dyDescent="0.4">
      <c r="A4" s="8"/>
      <c r="B4" s="9">
        <v>2</v>
      </c>
      <c r="C4" s="10"/>
      <c r="D4" s="10"/>
      <c r="F4" s="10"/>
      <c r="I4" s="11"/>
      <c r="J4" s="12"/>
      <c r="K4" s="13"/>
      <c r="L4" s="14"/>
      <c r="M4" s="15"/>
      <c r="N4" s="16"/>
      <c r="O4" s="16"/>
      <c r="P4" s="266"/>
      <c r="Q4" s="17"/>
    </row>
    <row r="5" spans="1:17" ht="10.5" customHeight="1" x14ac:dyDescent="0.4">
      <c r="A5" s="8" t="s">
        <v>6</v>
      </c>
      <c r="B5" s="18">
        <v>1</v>
      </c>
      <c r="C5" s="19" t="s">
        <v>6</v>
      </c>
      <c r="D5" s="20"/>
      <c r="F5" s="20"/>
      <c r="I5" s="21" t="s">
        <v>7</v>
      </c>
      <c r="K5" s="23"/>
      <c r="L5" s="24"/>
      <c r="M5" s="25"/>
      <c r="N5" s="26"/>
      <c r="O5" s="26"/>
      <c r="P5" s="267"/>
      <c r="Q5" s="27"/>
    </row>
    <row r="6" spans="1:17" ht="10.5" customHeight="1" x14ac:dyDescent="0.4">
      <c r="A6" s="8" t="s">
        <v>8</v>
      </c>
      <c r="B6" s="18">
        <v>2</v>
      </c>
      <c r="C6" s="19" t="s">
        <v>8</v>
      </c>
      <c r="D6" s="20"/>
      <c r="F6" s="20"/>
      <c r="I6" s="28"/>
      <c r="J6" s="29"/>
      <c r="K6" s="30"/>
      <c r="L6" s="31"/>
      <c r="M6" s="32"/>
      <c r="N6" s="33"/>
      <c r="O6" s="33"/>
      <c r="P6" s="269"/>
      <c r="Q6" s="34"/>
    </row>
    <row r="7" spans="1:17" ht="10.5" customHeight="1" x14ac:dyDescent="0.4">
      <c r="A7" s="8" t="s">
        <v>9</v>
      </c>
      <c r="B7" s="18">
        <v>3</v>
      </c>
      <c r="C7" s="19" t="s">
        <v>9</v>
      </c>
      <c r="D7" s="20"/>
      <c r="E7" s="35"/>
      <c r="F7" s="20"/>
      <c r="I7" s="36"/>
      <c r="J7" s="12"/>
      <c r="K7" s="13"/>
      <c r="L7" s="37"/>
      <c r="M7" s="15"/>
      <c r="N7" s="16"/>
      <c r="O7" s="16"/>
      <c r="P7" s="266"/>
      <c r="Q7" s="17"/>
    </row>
    <row r="8" spans="1:17" ht="10.5" customHeight="1" x14ac:dyDescent="0.4">
      <c r="A8" s="38"/>
      <c r="I8" s="21" t="s">
        <v>10</v>
      </c>
      <c r="J8" s="22" t="s">
        <v>11</v>
      </c>
      <c r="K8" s="23"/>
      <c r="L8" s="39" t="s">
        <v>12</v>
      </c>
      <c r="M8" s="25"/>
      <c r="N8" s="26"/>
      <c r="O8" s="26"/>
      <c r="P8" s="267"/>
      <c r="Q8" s="27"/>
    </row>
    <row r="9" spans="1:17" ht="10.5" customHeight="1" x14ac:dyDescent="0.4">
      <c r="A9" s="38"/>
      <c r="I9" s="28"/>
      <c r="J9" s="29"/>
      <c r="K9" s="30"/>
      <c r="L9" s="40"/>
      <c r="M9" s="32"/>
      <c r="N9" s="41"/>
      <c r="O9" s="41"/>
      <c r="P9" s="269"/>
      <c r="Q9" s="34"/>
    </row>
    <row r="10" spans="1:17" ht="10.5" customHeight="1" x14ac:dyDescent="0.4">
      <c r="A10" s="42" t="s">
        <v>13</v>
      </c>
      <c r="B10" s="43">
        <v>0</v>
      </c>
      <c r="C10" s="5" t="s">
        <v>14</v>
      </c>
      <c r="I10" s="11"/>
      <c r="J10" s="12"/>
      <c r="K10" s="13"/>
      <c r="L10" s="44"/>
      <c r="M10" s="15"/>
      <c r="N10" s="45"/>
      <c r="O10" s="45"/>
      <c r="P10" s="266"/>
      <c r="Q10" s="17"/>
    </row>
    <row r="11" spans="1:17" ht="10.5" customHeight="1" x14ac:dyDescent="0.4">
      <c r="A11" s="38"/>
      <c r="C11" s="46" t="s">
        <v>15</v>
      </c>
      <c r="G11" s="47"/>
      <c r="I11" s="48"/>
      <c r="J11" s="49" t="s">
        <v>16</v>
      </c>
      <c r="K11" s="23"/>
      <c r="L11" s="50"/>
      <c r="M11" s="25"/>
      <c r="N11" s="3"/>
      <c r="O11" s="3"/>
      <c r="P11" s="267"/>
      <c r="Q11" s="27"/>
    </row>
    <row r="12" spans="1:17" ht="10.5" customHeight="1" x14ac:dyDescent="0.4">
      <c r="A12" s="38"/>
      <c r="G12" s="3"/>
      <c r="I12" s="28"/>
      <c r="J12" s="29"/>
      <c r="K12" s="30"/>
      <c r="L12" s="40"/>
      <c r="M12" s="32"/>
      <c r="N12" s="33"/>
      <c r="O12" s="33"/>
      <c r="P12" s="269"/>
      <c r="Q12" s="34"/>
    </row>
    <row r="13" spans="1:17" ht="10.5" customHeight="1" x14ac:dyDescent="0.4">
      <c r="A13" s="38"/>
      <c r="I13" s="11"/>
      <c r="J13" s="51"/>
      <c r="K13" s="13"/>
      <c r="L13" s="37"/>
      <c r="M13" s="15"/>
      <c r="N13" s="45"/>
      <c r="O13" s="45"/>
      <c r="P13" s="266"/>
      <c r="Q13" s="17"/>
    </row>
    <row r="14" spans="1:17" ht="10.5" customHeight="1" x14ac:dyDescent="0.4">
      <c r="A14" s="49" t="s">
        <v>17</v>
      </c>
      <c r="G14" s="47"/>
      <c r="I14" s="48"/>
      <c r="J14" s="49" t="s">
        <v>18</v>
      </c>
      <c r="K14" s="23"/>
      <c r="L14" s="39"/>
      <c r="M14" s="25"/>
      <c r="N14" s="3"/>
      <c r="O14" s="3"/>
      <c r="P14" s="267"/>
      <c r="Q14" s="27"/>
    </row>
    <row r="15" spans="1:17" ht="10.5" customHeight="1" x14ac:dyDescent="0.4">
      <c r="A15" s="42" t="s">
        <v>19</v>
      </c>
      <c r="B15" s="9">
        <v>0</v>
      </c>
      <c r="C15" s="52" t="s">
        <v>20</v>
      </c>
      <c r="G15" s="3"/>
      <c r="I15" s="28"/>
      <c r="J15" s="29"/>
      <c r="K15" s="30"/>
      <c r="L15" s="40"/>
      <c r="M15" s="32"/>
      <c r="N15" s="41"/>
      <c r="O15" s="41"/>
      <c r="P15" s="269"/>
      <c r="Q15" s="34"/>
    </row>
    <row r="16" spans="1:17" ht="10.5" customHeight="1" x14ac:dyDescent="0.4">
      <c r="A16" s="55" t="s">
        <v>22</v>
      </c>
      <c r="B16" s="9">
        <v>0</v>
      </c>
      <c r="C16" s="52" t="s">
        <v>23</v>
      </c>
      <c r="D16" s="53" t="s">
        <v>21</v>
      </c>
      <c r="E16" s="56" t="s">
        <v>24</v>
      </c>
      <c r="I16" s="11"/>
      <c r="J16" s="12"/>
      <c r="K16" s="13"/>
      <c r="L16" s="37"/>
      <c r="M16" s="15"/>
      <c r="N16" s="16"/>
      <c r="O16" s="16"/>
      <c r="P16" s="266"/>
      <c r="Q16" s="17"/>
    </row>
    <row r="17" spans="1:17" ht="10.5" customHeight="1" x14ac:dyDescent="0.4">
      <c r="A17" s="38" t="s">
        <v>25</v>
      </c>
      <c r="B17" s="9">
        <v>0</v>
      </c>
      <c r="C17" s="46" t="s">
        <v>26</v>
      </c>
      <c r="E17" s="56" t="s">
        <v>27</v>
      </c>
      <c r="I17" s="48"/>
      <c r="K17" s="23"/>
      <c r="L17" s="39"/>
      <c r="M17" s="25"/>
      <c r="N17" s="26"/>
      <c r="O17" s="26"/>
      <c r="P17" s="267"/>
      <c r="Q17" s="27"/>
    </row>
    <row r="18" spans="1:17" ht="10.5" customHeight="1" x14ac:dyDescent="0.4">
      <c r="A18" s="42" t="s">
        <v>28</v>
      </c>
      <c r="B18" s="9">
        <v>0</v>
      </c>
      <c r="C18" s="52" t="s">
        <v>29</v>
      </c>
      <c r="I18" s="28"/>
      <c r="J18" s="29"/>
      <c r="K18" s="30"/>
      <c r="L18" s="40"/>
      <c r="M18" s="32"/>
      <c r="N18" s="33"/>
      <c r="O18" s="33"/>
      <c r="P18" s="269"/>
      <c r="Q18" s="34"/>
    </row>
    <row r="19" spans="1:17" ht="10.5" customHeight="1" x14ac:dyDescent="0.4">
      <c r="A19" s="38"/>
      <c r="B19" s="57"/>
      <c r="C19" s="58"/>
      <c r="I19" s="11"/>
      <c r="J19" s="12"/>
      <c r="K19" s="13"/>
      <c r="L19" s="37"/>
      <c r="M19" s="15"/>
      <c r="N19" s="16"/>
      <c r="O19" s="16"/>
      <c r="P19" s="266"/>
      <c r="Q19" s="17"/>
    </row>
    <row r="20" spans="1:17" ht="10.5" customHeight="1" x14ac:dyDescent="0.4">
      <c r="A20" s="38"/>
      <c r="B20" s="57"/>
      <c r="C20" s="58"/>
      <c r="I20" s="48"/>
      <c r="K20" s="23" t="s">
        <v>30</v>
      </c>
      <c r="L20" s="39" t="s">
        <v>31</v>
      </c>
      <c r="M20" s="25"/>
      <c r="N20" s="26"/>
      <c r="O20" s="26"/>
      <c r="P20" s="267"/>
      <c r="Q20" s="27"/>
    </row>
    <row r="21" spans="1:17" ht="10.5" customHeight="1" x14ac:dyDescent="0.4">
      <c r="A21" s="49" t="s">
        <v>32</v>
      </c>
      <c r="B21" s="57"/>
      <c r="C21" s="58"/>
      <c r="I21" s="28"/>
      <c r="J21" s="29"/>
      <c r="K21" s="30"/>
      <c r="L21" s="40"/>
      <c r="M21" s="32"/>
      <c r="N21" s="33"/>
      <c r="O21" s="33"/>
      <c r="P21" s="269"/>
      <c r="Q21" s="34"/>
    </row>
    <row r="22" spans="1:17" ht="10.5" customHeight="1" x14ac:dyDescent="0.4">
      <c r="A22" s="55" t="s">
        <v>33</v>
      </c>
      <c r="B22" s="9">
        <v>0</v>
      </c>
      <c r="C22" s="52" t="s">
        <v>23</v>
      </c>
      <c r="I22" s="11"/>
      <c r="J22" s="12"/>
      <c r="K22" s="13"/>
      <c r="L22" s="37"/>
      <c r="M22" s="15"/>
      <c r="N22" s="16"/>
      <c r="O22" s="16"/>
      <c r="P22" s="266"/>
      <c r="Q22" s="17"/>
    </row>
    <row r="23" spans="1:17" ht="10.5" customHeight="1" x14ac:dyDescent="0.4">
      <c r="A23" s="38"/>
      <c r="B23" s="57"/>
      <c r="C23" s="58"/>
      <c r="I23" s="48"/>
      <c r="K23" s="23"/>
      <c r="L23" s="39" t="s">
        <v>34</v>
      </c>
      <c r="M23" s="59"/>
      <c r="N23" s="26"/>
      <c r="O23" s="26"/>
      <c r="P23" s="267"/>
      <c r="Q23" s="27"/>
    </row>
    <row r="24" spans="1:17" ht="10.5" customHeight="1" x14ac:dyDescent="0.4">
      <c r="A24" s="38"/>
      <c r="B24" s="57"/>
      <c r="C24" s="58"/>
      <c r="I24" s="28"/>
      <c r="J24" s="29"/>
      <c r="K24" s="30"/>
      <c r="L24" s="40"/>
      <c r="M24" s="32"/>
      <c r="N24" s="33"/>
      <c r="O24" s="33"/>
      <c r="P24" s="269"/>
      <c r="Q24" s="34"/>
    </row>
    <row r="25" spans="1:17" ht="10.5" customHeight="1" x14ac:dyDescent="0.4">
      <c r="A25" s="49" t="s">
        <v>35</v>
      </c>
      <c r="B25" s="57"/>
      <c r="C25" s="58"/>
      <c r="I25" s="11"/>
      <c r="J25" s="12"/>
      <c r="K25" s="13"/>
      <c r="L25" s="37"/>
      <c r="M25" s="15"/>
      <c r="N25" s="16"/>
      <c r="O25" s="16"/>
      <c r="P25" s="266"/>
      <c r="Q25" s="17"/>
    </row>
    <row r="26" spans="1:17" ht="10.5" customHeight="1" x14ac:dyDescent="0.4">
      <c r="A26" s="60" t="s">
        <v>36</v>
      </c>
      <c r="B26" s="9" t="e">
        <f>#REF!</f>
        <v>#REF!</v>
      </c>
      <c r="C26" s="52" t="s">
        <v>23</v>
      </c>
      <c r="I26" s="48"/>
      <c r="K26" s="23"/>
      <c r="L26" s="39" t="s">
        <v>37</v>
      </c>
      <c r="M26" s="25"/>
      <c r="N26" s="26"/>
      <c r="O26" s="26"/>
      <c r="P26" s="267"/>
      <c r="Q26" s="27"/>
    </row>
    <row r="27" spans="1:17" ht="10.5" customHeight="1" x14ac:dyDescent="0.4">
      <c r="A27" s="60" t="s">
        <v>38</v>
      </c>
      <c r="B27" s="9" t="e">
        <f>#REF!</f>
        <v>#REF!</v>
      </c>
      <c r="C27" s="52" t="s">
        <v>23</v>
      </c>
      <c r="I27" s="28"/>
      <c r="J27" s="29"/>
      <c r="K27" s="30"/>
      <c r="L27" s="40"/>
      <c r="M27" s="32"/>
      <c r="N27" s="33"/>
      <c r="O27" s="33"/>
      <c r="P27" s="269"/>
      <c r="Q27" s="34"/>
    </row>
    <row r="28" spans="1:17" ht="10.5" customHeight="1" x14ac:dyDescent="0.4">
      <c r="A28" s="60" t="s">
        <v>39</v>
      </c>
      <c r="B28" s="9">
        <v>0</v>
      </c>
      <c r="C28" s="52" t="s">
        <v>23</v>
      </c>
      <c r="I28" s="11"/>
      <c r="J28" s="12"/>
      <c r="K28" s="13"/>
      <c r="L28" s="37"/>
      <c r="M28" s="15"/>
      <c r="N28" s="16"/>
      <c r="O28" s="16"/>
      <c r="P28" s="266"/>
      <c r="Q28" s="17"/>
    </row>
    <row r="29" spans="1:17" ht="10.5" customHeight="1" x14ac:dyDescent="0.4">
      <c r="A29" s="60" t="s">
        <v>40</v>
      </c>
      <c r="B29" s="9">
        <v>0</v>
      </c>
      <c r="C29" s="52" t="s">
        <v>23</v>
      </c>
      <c r="I29" s="48"/>
      <c r="K29" s="23"/>
      <c r="L29" s="39"/>
      <c r="M29" s="25"/>
      <c r="N29" s="26"/>
      <c r="O29" s="26"/>
      <c r="P29" s="267"/>
      <c r="Q29" s="27"/>
    </row>
    <row r="30" spans="1:17" ht="10.5" customHeight="1" x14ac:dyDescent="0.4">
      <c r="A30" s="60" t="s">
        <v>41</v>
      </c>
      <c r="B30" s="9">
        <v>0</v>
      </c>
      <c r="C30" s="52" t="s">
        <v>23</v>
      </c>
      <c r="I30" s="28"/>
      <c r="J30" s="29"/>
      <c r="K30" s="30"/>
      <c r="L30" s="40"/>
      <c r="M30" s="32"/>
      <c r="N30" s="33"/>
      <c r="O30" s="33"/>
      <c r="P30" s="269"/>
      <c r="Q30" s="34"/>
    </row>
    <row r="31" spans="1:17" ht="10.5" customHeight="1" x14ac:dyDescent="0.4">
      <c r="A31" s="60" t="s">
        <v>42</v>
      </c>
      <c r="B31" s="9">
        <v>0</v>
      </c>
      <c r="C31" s="52" t="s">
        <v>23</v>
      </c>
      <c r="I31" s="11"/>
      <c r="J31" s="12"/>
      <c r="K31" s="13"/>
      <c r="L31" s="37"/>
      <c r="M31" s="15"/>
      <c r="N31" s="16"/>
      <c r="O31" s="16"/>
      <c r="P31" s="266"/>
      <c r="Q31" s="17"/>
    </row>
    <row r="32" spans="1:17" ht="10.5" customHeight="1" x14ac:dyDescent="0.4">
      <c r="A32" s="60" t="s">
        <v>43</v>
      </c>
      <c r="B32" s="9">
        <v>0</v>
      </c>
      <c r="C32" s="52" t="s">
        <v>23</v>
      </c>
      <c r="I32" s="48"/>
      <c r="K32" s="23" t="s">
        <v>44</v>
      </c>
      <c r="L32" s="39" t="s">
        <v>45</v>
      </c>
      <c r="M32" s="25"/>
      <c r="N32" s="26"/>
      <c r="O32" s="26"/>
      <c r="P32" s="267"/>
      <c r="Q32" s="27"/>
    </row>
    <row r="33" spans="1:17" ht="10.5" customHeight="1" x14ac:dyDescent="0.4">
      <c r="A33" s="38"/>
      <c r="I33" s="28"/>
      <c r="J33" s="29"/>
      <c r="K33" s="30"/>
      <c r="L33" s="40"/>
      <c r="M33" s="32"/>
      <c r="N33" s="33"/>
      <c r="O33" s="33"/>
      <c r="P33" s="269"/>
      <c r="Q33" s="34"/>
    </row>
    <row r="34" spans="1:17" ht="10.5" customHeight="1" x14ac:dyDescent="0.4">
      <c r="A34" s="38"/>
      <c r="I34" s="11"/>
      <c r="J34" s="12"/>
      <c r="K34" s="13"/>
      <c r="L34" s="37"/>
      <c r="M34" s="15"/>
      <c r="N34" s="45"/>
      <c r="O34" s="45"/>
      <c r="P34" s="266"/>
      <c r="Q34" s="17"/>
    </row>
    <row r="35" spans="1:17" ht="10.5" customHeight="1" x14ac:dyDescent="0.4">
      <c r="A35" s="49" t="s">
        <v>46</v>
      </c>
      <c r="I35" s="48"/>
      <c r="K35" s="23"/>
      <c r="L35" s="39" t="s">
        <v>47</v>
      </c>
      <c r="M35" s="25"/>
      <c r="N35" s="3"/>
      <c r="O35" s="3"/>
      <c r="P35" s="267"/>
      <c r="Q35" s="27"/>
    </row>
    <row r="36" spans="1:17" ht="10.5" customHeight="1" x14ac:dyDescent="0.4">
      <c r="A36" s="8"/>
      <c r="B36" s="9">
        <v>5</v>
      </c>
      <c r="I36" s="28"/>
      <c r="J36" s="29"/>
      <c r="K36" s="30"/>
      <c r="L36" s="40"/>
      <c r="M36" s="32"/>
      <c r="N36" s="41"/>
      <c r="O36" s="41"/>
      <c r="P36" s="269"/>
      <c r="Q36" s="34"/>
    </row>
    <row r="37" spans="1:17" ht="10.5" customHeight="1" x14ac:dyDescent="0.4">
      <c r="A37" s="8" t="s">
        <v>48</v>
      </c>
      <c r="B37" s="18">
        <v>1</v>
      </c>
      <c r="C37" s="61">
        <v>1.05</v>
      </c>
      <c r="D37" s="62" t="s">
        <v>49</v>
      </c>
      <c r="I37" s="11"/>
      <c r="J37" s="12"/>
      <c r="K37" s="13"/>
      <c r="L37" s="37"/>
      <c r="M37" s="15"/>
      <c r="N37" s="45"/>
      <c r="O37" s="45"/>
      <c r="P37" s="266"/>
      <c r="Q37" s="17"/>
    </row>
    <row r="38" spans="1:17" ht="10.5" customHeight="1" x14ac:dyDescent="0.4">
      <c r="A38" s="8" t="s">
        <v>50</v>
      </c>
      <c r="B38" s="18">
        <v>2</v>
      </c>
      <c r="C38" s="61">
        <v>1.04</v>
      </c>
      <c r="D38" s="62" t="s">
        <v>51</v>
      </c>
      <c r="I38" s="48"/>
      <c r="K38" s="23"/>
      <c r="L38" s="39" t="s">
        <v>52</v>
      </c>
      <c r="M38" s="25"/>
      <c r="N38" s="3"/>
      <c r="O38" s="3"/>
      <c r="P38" s="267"/>
      <c r="Q38" s="27"/>
    </row>
    <row r="39" spans="1:17" ht="10.5" customHeight="1" x14ac:dyDescent="0.4">
      <c r="A39" s="8" t="s">
        <v>53</v>
      </c>
      <c r="B39" s="18">
        <v>3</v>
      </c>
      <c r="C39" s="61">
        <v>1.03</v>
      </c>
      <c r="D39" s="62" t="s">
        <v>54</v>
      </c>
      <c r="I39" s="28"/>
      <c r="J39" s="29"/>
      <c r="K39" s="30"/>
      <c r="L39" s="40"/>
      <c r="M39" s="32"/>
      <c r="N39" s="41"/>
      <c r="O39" s="41"/>
      <c r="P39" s="269"/>
      <c r="Q39" s="34"/>
    </row>
    <row r="40" spans="1:17" ht="10.5" customHeight="1" x14ac:dyDescent="0.4">
      <c r="A40" s="63" t="s">
        <v>55</v>
      </c>
      <c r="B40" s="18">
        <v>4</v>
      </c>
      <c r="C40" s="61">
        <v>1.01</v>
      </c>
      <c r="D40" s="62" t="s">
        <v>56</v>
      </c>
      <c r="I40" s="11"/>
      <c r="J40" s="12"/>
      <c r="K40" s="13"/>
      <c r="L40" s="37"/>
      <c r="M40" s="15"/>
      <c r="N40" s="45"/>
      <c r="O40" s="45"/>
      <c r="P40" s="266"/>
      <c r="Q40" s="17"/>
    </row>
    <row r="41" spans="1:17" ht="10.5" customHeight="1" x14ac:dyDescent="0.4">
      <c r="A41" s="63" t="s">
        <v>57</v>
      </c>
      <c r="B41" s="18">
        <v>5</v>
      </c>
      <c r="C41" s="64">
        <v>1</v>
      </c>
      <c r="D41" s="62" t="s">
        <v>58</v>
      </c>
      <c r="I41" s="48"/>
      <c r="K41" s="23"/>
      <c r="L41" s="39"/>
      <c r="M41" s="25"/>
      <c r="N41" s="3"/>
      <c r="O41" s="3"/>
      <c r="P41" s="267"/>
      <c r="Q41" s="27"/>
    </row>
    <row r="42" spans="1:17" ht="10.5" customHeight="1" x14ac:dyDescent="0.4">
      <c r="A42" s="38"/>
      <c r="I42" s="28"/>
      <c r="J42" s="29"/>
      <c r="K42" s="30"/>
      <c r="L42" s="40"/>
      <c r="M42" s="32"/>
      <c r="N42" s="41"/>
      <c r="O42" s="41"/>
      <c r="P42" s="269"/>
      <c r="Q42" s="34"/>
    </row>
    <row r="43" spans="1:17" ht="10.5" customHeight="1" x14ac:dyDescent="0.4">
      <c r="A43" s="38"/>
      <c r="I43" s="11"/>
      <c r="J43" s="12"/>
      <c r="K43" s="13"/>
      <c r="L43" s="37"/>
      <c r="M43" s="15"/>
      <c r="N43" s="45"/>
      <c r="O43" s="45"/>
      <c r="P43" s="266"/>
      <c r="Q43" s="17"/>
    </row>
    <row r="44" spans="1:17" ht="10.5" customHeight="1" thickBot="1" x14ac:dyDescent="0.45">
      <c r="A44" s="22" t="s">
        <v>59</v>
      </c>
      <c r="I44" s="48"/>
      <c r="K44" s="23" t="s">
        <v>60</v>
      </c>
      <c r="L44" s="39" t="s">
        <v>60</v>
      </c>
      <c r="M44" s="25"/>
      <c r="N44" s="3"/>
      <c r="O44" s="3"/>
      <c r="P44" s="267"/>
      <c r="Q44" s="27"/>
    </row>
    <row r="45" spans="1:17" ht="10.5" customHeight="1" thickBot="1" x14ac:dyDescent="0.45">
      <c r="A45" s="65" t="s">
        <v>10</v>
      </c>
      <c r="B45" s="66">
        <v>4</v>
      </c>
      <c r="I45" s="28"/>
      <c r="J45" s="29"/>
      <c r="K45" s="30"/>
      <c r="L45" s="54"/>
      <c r="M45" s="32"/>
      <c r="N45" s="41"/>
      <c r="O45" s="41"/>
      <c r="P45" s="269"/>
      <c r="Q45" s="34"/>
    </row>
    <row r="46" spans="1:17" ht="10.5" customHeight="1" x14ac:dyDescent="0.4">
      <c r="A46" s="38"/>
      <c r="I46" s="48"/>
      <c r="K46" s="23"/>
      <c r="L46" s="39"/>
      <c r="M46" s="25"/>
      <c r="N46" s="3"/>
      <c r="O46" s="3"/>
      <c r="P46" s="266"/>
      <c r="Q46" s="27"/>
    </row>
    <row r="47" spans="1:17" ht="10.5" customHeight="1" x14ac:dyDescent="0.4">
      <c r="I47" s="48"/>
      <c r="K47" s="23"/>
      <c r="L47" s="39"/>
      <c r="M47" s="25"/>
      <c r="N47" s="3"/>
      <c r="O47" s="3"/>
      <c r="P47" s="267"/>
      <c r="Q47" s="27"/>
    </row>
    <row r="48" spans="1:17" ht="10.5" customHeight="1" thickBot="1" x14ac:dyDescent="0.45">
      <c r="I48" s="67"/>
      <c r="J48" s="68"/>
      <c r="K48" s="69"/>
      <c r="L48" s="70"/>
      <c r="M48" s="71"/>
      <c r="N48" s="72"/>
      <c r="O48" s="72"/>
      <c r="P48" s="268"/>
      <c r="Q48" s="73"/>
    </row>
    <row r="49" spans="9:19" ht="10.5" customHeight="1" x14ac:dyDescent="0.4">
      <c r="I49" s="11"/>
      <c r="J49" s="12"/>
      <c r="K49" s="13"/>
      <c r="L49" s="14"/>
      <c r="M49" s="15"/>
      <c r="N49" s="16"/>
      <c r="O49" s="16"/>
      <c r="P49" s="270"/>
      <c r="Q49" s="17"/>
    </row>
    <row r="50" spans="9:19" ht="10.5" customHeight="1" x14ac:dyDescent="0.4">
      <c r="I50" s="48"/>
      <c r="K50" s="23"/>
      <c r="L50" s="24"/>
      <c r="M50" s="25"/>
      <c r="N50" s="26"/>
      <c r="O50" s="26"/>
      <c r="P50" s="267"/>
      <c r="Q50" s="27"/>
    </row>
    <row r="51" spans="9:19" ht="10.5" customHeight="1" x14ac:dyDescent="0.4">
      <c r="I51" s="28"/>
      <c r="J51" s="29"/>
      <c r="K51" s="30"/>
      <c r="L51" s="31"/>
      <c r="M51" s="32"/>
      <c r="N51" s="33"/>
      <c r="O51" s="33"/>
      <c r="P51" s="269"/>
      <c r="Q51" s="34"/>
    </row>
    <row r="52" spans="9:19" ht="10.5" customHeight="1" x14ac:dyDescent="0.4">
      <c r="I52" s="11"/>
      <c r="J52" s="12"/>
      <c r="K52" s="13"/>
      <c r="L52" s="37"/>
      <c r="M52" s="15"/>
      <c r="N52" s="16"/>
      <c r="O52" s="16"/>
      <c r="P52" s="266"/>
      <c r="Q52" s="17"/>
    </row>
    <row r="53" spans="9:19" ht="10.5" customHeight="1" x14ac:dyDescent="0.4">
      <c r="I53" s="48"/>
      <c r="K53" s="23" t="s">
        <v>61</v>
      </c>
      <c r="L53" s="39" t="s">
        <v>62</v>
      </c>
      <c r="M53" s="25"/>
      <c r="N53" s="26"/>
      <c r="O53" s="26"/>
      <c r="P53" s="267"/>
      <c r="Q53" s="27"/>
    </row>
    <row r="54" spans="9:19" ht="10.5" customHeight="1" x14ac:dyDescent="0.4">
      <c r="I54" s="28"/>
      <c r="J54" s="29"/>
      <c r="K54" s="30"/>
      <c r="L54" s="40"/>
      <c r="M54" s="32"/>
      <c r="N54" s="41"/>
      <c r="O54" s="41"/>
      <c r="P54" s="269"/>
      <c r="Q54" s="34"/>
    </row>
    <row r="55" spans="9:19" ht="10.5" customHeight="1" x14ac:dyDescent="0.4">
      <c r="I55" s="11"/>
      <c r="J55" s="12"/>
      <c r="K55" s="13"/>
      <c r="L55" s="44"/>
      <c r="M55" s="15"/>
      <c r="N55" s="45"/>
      <c r="O55" s="45"/>
      <c r="P55" s="266"/>
      <c r="Q55" s="17"/>
    </row>
    <row r="56" spans="9:19" ht="10.5" customHeight="1" x14ac:dyDescent="0.4">
      <c r="I56" s="48"/>
      <c r="K56" s="23"/>
      <c r="L56" s="74" t="s">
        <v>63</v>
      </c>
      <c r="M56" s="25"/>
      <c r="N56" s="3"/>
      <c r="O56" s="3"/>
      <c r="P56" s="267"/>
      <c r="Q56" s="27"/>
    </row>
    <row r="57" spans="9:19" ht="10.5" customHeight="1" x14ac:dyDescent="0.4">
      <c r="I57" s="28"/>
      <c r="J57" s="29"/>
      <c r="K57" s="30"/>
      <c r="L57" s="40"/>
      <c r="M57" s="32"/>
      <c r="N57" s="33"/>
      <c r="O57" s="33"/>
      <c r="P57" s="269"/>
      <c r="Q57" s="34"/>
    </row>
    <row r="58" spans="9:19" ht="10.5" customHeight="1" x14ac:dyDescent="0.4">
      <c r="I58" s="11"/>
      <c r="J58" s="12"/>
      <c r="K58" s="13"/>
      <c r="L58" s="44"/>
      <c r="M58" s="15"/>
      <c r="N58" s="45"/>
      <c r="O58" s="79"/>
      <c r="P58" s="266"/>
      <c r="Q58" s="17"/>
    </row>
    <row r="59" spans="9:19" ht="10.5" customHeight="1" x14ac:dyDescent="0.4">
      <c r="I59" s="48"/>
      <c r="K59" s="23"/>
      <c r="L59" s="39" t="s">
        <v>64</v>
      </c>
      <c r="M59" s="25"/>
      <c r="N59" s="3"/>
      <c r="O59" s="26"/>
      <c r="P59" s="267"/>
      <c r="Q59" s="27"/>
      <c r="S59" s="80"/>
    </row>
    <row r="60" spans="9:19" ht="10.5" customHeight="1" x14ac:dyDescent="0.4">
      <c r="I60" s="28"/>
      <c r="J60" s="29"/>
      <c r="K60" s="30"/>
      <c r="L60" s="54"/>
      <c r="M60" s="32"/>
      <c r="N60" s="41"/>
      <c r="O60" s="81"/>
      <c r="P60" s="269"/>
      <c r="Q60" s="34"/>
    </row>
    <row r="61" spans="9:19" ht="10.5" customHeight="1" x14ac:dyDescent="0.4">
      <c r="I61" s="11"/>
      <c r="J61" s="12"/>
      <c r="K61" s="13"/>
      <c r="L61" s="37"/>
      <c r="M61" s="15"/>
      <c r="N61" s="16"/>
      <c r="O61" s="16"/>
      <c r="P61" s="266"/>
      <c r="Q61" s="17"/>
    </row>
    <row r="62" spans="9:19" ht="10.5" customHeight="1" x14ac:dyDescent="0.4">
      <c r="I62" s="48"/>
      <c r="K62" s="23"/>
      <c r="L62" s="39"/>
      <c r="M62" s="25"/>
      <c r="N62" s="26"/>
      <c r="O62" s="26"/>
      <c r="P62" s="267"/>
      <c r="Q62" s="27"/>
    </row>
    <row r="63" spans="9:19" ht="10.5" customHeight="1" x14ac:dyDescent="0.4">
      <c r="I63" s="28"/>
      <c r="J63" s="29"/>
      <c r="K63" s="30"/>
      <c r="L63" s="40"/>
      <c r="M63" s="32"/>
      <c r="N63" s="33"/>
      <c r="O63" s="33"/>
      <c r="P63" s="269"/>
      <c r="Q63" s="34"/>
    </row>
    <row r="64" spans="9:19" ht="10.5" customHeight="1" x14ac:dyDescent="0.4">
      <c r="I64" s="11"/>
      <c r="J64" s="12"/>
      <c r="K64" s="13"/>
      <c r="L64" s="37"/>
      <c r="M64" s="15"/>
      <c r="N64" s="16"/>
      <c r="O64" s="16"/>
      <c r="P64" s="266"/>
      <c r="Q64" s="17"/>
    </row>
    <row r="65" spans="9:17" ht="10.5" customHeight="1" x14ac:dyDescent="0.4">
      <c r="I65" s="48"/>
      <c r="K65" s="23"/>
      <c r="L65" s="39"/>
      <c r="M65" s="25"/>
      <c r="N65" s="26"/>
      <c r="O65" s="26"/>
      <c r="P65" s="267"/>
      <c r="Q65" s="27"/>
    </row>
    <row r="66" spans="9:17" ht="10.5" customHeight="1" x14ac:dyDescent="0.4">
      <c r="I66" s="28"/>
      <c r="J66" s="29"/>
      <c r="K66" s="30"/>
      <c r="L66" s="40"/>
      <c r="M66" s="32"/>
      <c r="N66" s="33"/>
      <c r="O66" s="33"/>
      <c r="P66" s="269"/>
      <c r="Q66" s="34"/>
    </row>
    <row r="67" spans="9:17" ht="10.5" customHeight="1" x14ac:dyDescent="0.4">
      <c r="I67" s="11"/>
      <c r="J67" s="12"/>
      <c r="K67" s="13"/>
      <c r="L67" s="37"/>
      <c r="M67" s="15"/>
      <c r="N67" s="16"/>
      <c r="O67" s="16"/>
      <c r="P67" s="266"/>
      <c r="Q67" s="17"/>
    </row>
    <row r="68" spans="9:17" ht="10.5" customHeight="1" x14ac:dyDescent="0.4">
      <c r="I68" s="48"/>
      <c r="K68" s="23" t="s">
        <v>65</v>
      </c>
      <c r="L68" s="39" t="s">
        <v>66</v>
      </c>
      <c r="M68" s="59"/>
      <c r="N68" s="26"/>
      <c r="O68" s="26"/>
      <c r="P68" s="267"/>
      <c r="Q68" s="27"/>
    </row>
    <row r="69" spans="9:17" ht="10.5" customHeight="1" x14ac:dyDescent="0.4">
      <c r="I69" s="28"/>
      <c r="J69" s="29"/>
      <c r="K69" s="30"/>
      <c r="L69" s="40"/>
      <c r="M69" s="32"/>
      <c r="N69" s="33"/>
      <c r="O69" s="82"/>
      <c r="P69" s="269"/>
      <c r="Q69" s="34"/>
    </row>
    <row r="70" spans="9:17" ht="10.5" customHeight="1" x14ac:dyDescent="0.4">
      <c r="I70" s="11"/>
      <c r="J70" s="12"/>
      <c r="K70" s="13"/>
      <c r="L70" s="37"/>
      <c r="M70" s="15"/>
      <c r="N70" s="45"/>
      <c r="O70" s="45"/>
      <c r="P70" s="266"/>
      <c r="Q70" s="17"/>
    </row>
    <row r="71" spans="9:17" ht="10.5" customHeight="1" x14ac:dyDescent="0.4">
      <c r="I71" s="48"/>
      <c r="K71" s="23"/>
      <c r="L71" s="39" t="s">
        <v>67</v>
      </c>
      <c r="M71" s="25"/>
      <c r="N71" s="3"/>
      <c r="O71" s="3"/>
      <c r="P71" s="267"/>
      <c r="Q71" s="27"/>
    </row>
    <row r="72" spans="9:17" ht="10.5" customHeight="1" x14ac:dyDescent="0.4">
      <c r="I72" s="28"/>
      <c r="J72" s="29"/>
      <c r="K72" s="30"/>
      <c r="L72" s="40"/>
      <c r="M72" s="32"/>
      <c r="N72" s="41"/>
      <c r="O72" s="41"/>
      <c r="P72" s="269"/>
      <c r="Q72" s="34"/>
    </row>
    <row r="73" spans="9:17" ht="10.5" customHeight="1" x14ac:dyDescent="0.4">
      <c r="I73" s="11"/>
      <c r="J73" s="12"/>
      <c r="K73" s="13"/>
      <c r="L73" s="37"/>
      <c r="M73" s="15"/>
      <c r="N73" s="45"/>
      <c r="O73" s="45"/>
      <c r="P73" s="266"/>
      <c r="Q73" s="17"/>
    </row>
    <row r="74" spans="9:17" ht="10.5" customHeight="1" x14ac:dyDescent="0.4">
      <c r="I74" s="48"/>
      <c r="K74" s="23"/>
      <c r="L74" s="39"/>
      <c r="M74" s="25"/>
      <c r="N74" s="3"/>
      <c r="O74" s="3"/>
      <c r="P74" s="267"/>
      <c r="Q74" s="27"/>
    </row>
    <row r="75" spans="9:17" ht="10.5" customHeight="1" x14ac:dyDescent="0.4">
      <c r="I75" s="28"/>
      <c r="J75" s="29"/>
      <c r="K75" s="30"/>
      <c r="L75" s="40"/>
      <c r="M75" s="32"/>
      <c r="N75" s="41"/>
      <c r="O75" s="41"/>
      <c r="P75" s="269"/>
      <c r="Q75" s="34"/>
    </row>
    <row r="76" spans="9:17" ht="10.5" customHeight="1" x14ac:dyDescent="0.4">
      <c r="I76" s="11"/>
      <c r="J76" s="12"/>
      <c r="K76" s="13"/>
      <c r="L76" s="37"/>
      <c r="M76" s="15"/>
      <c r="N76" s="45"/>
      <c r="O76" s="45"/>
      <c r="P76" s="266"/>
      <c r="Q76" s="17"/>
    </row>
    <row r="77" spans="9:17" ht="10.5" customHeight="1" x14ac:dyDescent="0.4">
      <c r="I77" s="48"/>
      <c r="K77" s="23"/>
      <c r="L77" s="39" t="s">
        <v>68</v>
      </c>
      <c r="M77" s="25"/>
      <c r="N77" s="3"/>
      <c r="O77" s="3"/>
      <c r="P77" s="267"/>
      <c r="Q77" s="27"/>
    </row>
    <row r="78" spans="9:17" ht="10.5" customHeight="1" x14ac:dyDescent="0.4">
      <c r="I78" s="28"/>
      <c r="J78" s="29"/>
      <c r="K78" s="30"/>
      <c r="L78" s="54"/>
      <c r="M78" s="32"/>
      <c r="N78" s="41"/>
      <c r="O78" s="41"/>
      <c r="P78" s="269"/>
      <c r="Q78" s="34"/>
    </row>
    <row r="79" spans="9:17" ht="10.5" customHeight="1" x14ac:dyDescent="0.4">
      <c r="I79" s="48"/>
      <c r="K79" s="23"/>
      <c r="L79" s="39"/>
      <c r="M79" s="25"/>
      <c r="N79" s="3"/>
      <c r="O79" s="3"/>
      <c r="P79" s="266"/>
      <c r="Q79" s="27"/>
    </row>
    <row r="80" spans="9:17" ht="10.5" customHeight="1" x14ac:dyDescent="0.4">
      <c r="I80" s="48"/>
      <c r="K80" s="23"/>
      <c r="L80" s="39"/>
      <c r="M80" s="25"/>
      <c r="N80" s="3"/>
      <c r="O80" s="3"/>
      <c r="P80" s="267"/>
      <c r="Q80" s="27"/>
    </row>
    <row r="81" spans="7:17" ht="10.5" customHeight="1" thickBot="1" x14ac:dyDescent="0.45">
      <c r="I81" s="67"/>
      <c r="J81" s="68"/>
      <c r="K81" s="69"/>
      <c r="L81" s="70"/>
      <c r="M81" s="71"/>
      <c r="N81" s="72"/>
      <c r="O81" s="72"/>
      <c r="P81" s="268"/>
      <c r="Q81" s="73"/>
    </row>
    <row r="82" spans="7:17" ht="10.5" customHeight="1" x14ac:dyDescent="0.4">
      <c r="I82" s="11"/>
      <c r="J82" s="12"/>
      <c r="K82" s="13"/>
      <c r="L82" s="14"/>
      <c r="M82" s="15"/>
      <c r="N82" s="16"/>
      <c r="O82" s="16"/>
      <c r="P82" s="270"/>
      <c r="Q82" s="17"/>
    </row>
    <row r="83" spans="7:17" ht="10.5" customHeight="1" x14ac:dyDescent="0.4">
      <c r="I83" s="48"/>
      <c r="J83" s="49" t="s">
        <v>69</v>
      </c>
      <c r="K83" s="23"/>
      <c r="L83" s="24"/>
      <c r="M83" s="25"/>
      <c r="N83" s="26"/>
      <c r="O83" s="26"/>
      <c r="P83" s="267"/>
      <c r="Q83" s="27"/>
    </row>
    <row r="84" spans="7:17" ht="10.5" customHeight="1" x14ac:dyDescent="0.4">
      <c r="I84" s="28"/>
      <c r="J84" s="29"/>
      <c r="K84" s="30"/>
      <c r="L84" s="31"/>
      <c r="M84" s="32"/>
      <c r="N84" s="33"/>
      <c r="O84" s="33"/>
      <c r="P84" s="269"/>
      <c r="Q84" s="34"/>
    </row>
    <row r="85" spans="7:17" ht="10.5" customHeight="1" x14ac:dyDescent="0.4">
      <c r="I85" s="11"/>
      <c r="J85" s="12"/>
      <c r="K85" s="13"/>
      <c r="L85" s="37"/>
      <c r="M85" s="15"/>
      <c r="N85" s="16"/>
      <c r="O85" s="16"/>
      <c r="P85" s="266"/>
      <c r="Q85" s="76"/>
    </row>
    <row r="86" spans="7:17" ht="10.5" customHeight="1" x14ac:dyDescent="0.4">
      <c r="I86" s="48"/>
      <c r="K86" s="23" t="s">
        <v>70</v>
      </c>
      <c r="L86" s="39" t="s">
        <v>71</v>
      </c>
      <c r="M86" s="83"/>
      <c r="N86" s="26"/>
      <c r="O86" s="26"/>
      <c r="P86" s="267"/>
      <c r="Q86" s="77"/>
    </row>
    <row r="87" spans="7:17" ht="10.5" customHeight="1" x14ac:dyDescent="0.4">
      <c r="G87" s="84"/>
      <c r="I87" s="28"/>
      <c r="J87" s="29"/>
      <c r="K87" s="30"/>
      <c r="L87" s="40"/>
      <c r="M87" s="32"/>
      <c r="N87" s="41"/>
      <c r="O87" s="81"/>
      <c r="P87" s="269"/>
      <c r="Q87" s="85"/>
    </row>
    <row r="88" spans="7:17" ht="10.5" customHeight="1" x14ac:dyDescent="0.4">
      <c r="G88" s="3"/>
      <c r="I88" s="11"/>
      <c r="J88" s="12"/>
      <c r="K88" s="13"/>
      <c r="L88" s="44"/>
      <c r="M88" s="15"/>
      <c r="N88" s="45"/>
      <c r="O88" s="45"/>
      <c r="P88" s="266"/>
      <c r="Q88" s="17"/>
    </row>
    <row r="89" spans="7:17" ht="10.5" customHeight="1" x14ac:dyDescent="0.4">
      <c r="I89" s="48"/>
      <c r="K89" s="23"/>
      <c r="L89" s="39" t="s">
        <v>72</v>
      </c>
      <c r="M89" s="25"/>
      <c r="N89" s="3"/>
      <c r="O89" s="3"/>
      <c r="P89" s="267"/>
      <c r="Q89" s="27"/>
    </row>
    <row r="90" spans="7:17" ht="10.5" customHeight="1" x14ac:dyDescent="0.4">
      <c r="I90" s="28"/>
      <c r="J90" s="29"/>
      <c r="K90" s="30"/>
      <c r="L90" s="40"/>
      <c r="M90" s="32"/>
      <c r="N90" s="33"/>
      <c r="O90" s="33"/>
      <c r="P90" s="269"/>
      <c r="Q90" s="34"/>
    </row>
    <row r="91" spans="7:17" ht="10.5" customHeight="1" x14ac:dyDescent="0.4">
      <c r="I91" s="11"/>
      <c r="J91" s="12"/>
      <c r="K91" s="13"/>
      <c r="L91" s="37"/>
      <c r="M91" s="15"/>
      <c r="N91" s="45"/>
      <c r="O91" s="45"/>
      <c r="P91" s="266"/>
      <c r="Q91" s="17"/>
    </row>
    <row r="92" spans="7:17" ht="10.5" customHeight="1" x14ac:dyDescent="0.4">
      <c r="I92" s="48"/>
      <c r="K92" s="23"/>
      <c r="L92" s="39" t="s">
        <v>73</v>
      </c>
      <c r="M92" s="25"/>
      <c r="N92" s="3"/>
      <c r="O92" s="3"/>
      <c r="P92" s="267"/>
      <c r="Q92" s="27"/>
    </row>
    <row r="93" spans="7:17" ht="10.5" customHeight="1" x14ac:dyDescent="0.4">
      <c r="I93" s="28"/>
      <c r="J93" s="29"/>
      <c r="K93" s="30"/>
      <c r="L93" s="40"/>
      <c r="M93" s="32"/>
      <c r="N93" s="41"/>
      <c r="O93" s="41"/>
      <c r="P93" s="269"/>
      <c r="Q93" s="34"/>
    </row>
    <row r="94" spans="7:17" ht="10.5" customHeight="1" x14ac:dyDescent="0.4">
      <c r="I94" s="11"/>
      <c r="J94" s="12"/>
      <c r="K94" s="13"/>
      <c r="L94" s="37"/>
      <c r="M94" s="15"/>
      <c r="N94" s="16"/>
      <c r="O94" s="16"/>
      <c r="P94" s="266"/>
      <c r="Q94" s="17"/>
    </row>
    <row r="95" spans="7:17" ht="10.5" customHeight="1" x14ac:dyDescent="0.4">
      <c r="I95" s="48"/>
      <c r="K95" s="23"/>
      <c r="L95" s="39" t="s">
        <v>74</v>
      </c>
      <c r="M95" s="25"/>
      <c r="N95" s="26"/>
      <c r="O95" s="26"/>
      <c r="P95" s="267"/>
      <c r="Q95" s="27"/>
    </row>
    <row r="96" spans="7:17" ht="10.5" customHeight="1" x14ac:dyDescent="0.4">
      <c r="I96" s="28"/>
      <c r="J96" s="29"/>
      <c r="K96" s="30"/>
      <c r="L96" s="40"/>
      <c r="M96" s="32"/>
      <c r="N96" s="33"/>
      <c r="O96" s="33"/>
      <c r="P96" s="269"/>
      <c r="Q96" s="34"/>
    </row>
    <row r="97" spans="9:17" ht="10.5" customHeight="1" x14ac:dyDescent="0.4">
      <c r="I97" s="11"/>
      <c r="J97" s="12"/>
      <c r="K97" s="13"/>
      <c r="L97" s="37"/>
      <c r="M97" s="15"/>
      <c r="N97" s="16"/>
      <c r="O97" s="16"/>
      <c r="P97" s="266"/>
      <c r="Q97" s="17"/>
    </row>
    <row r="98" spans="9:17" ht="10.5" customHeight="1" x14ac:dyDescent="0.4">
      <c r="I98" s="48"/>
      <c r="K98" s="23"/>
      <c r="L98" s="39"/>
      <c r="M98" s="25"/>
      <c r="N98" s="26"/>
      <c r="O98" s="26"/>
      <c r="P98" s="267"/>
      <c r="Q98" s="27"/>
    </row>
    <row r="99" spans="9:17" ht="10.5" customHeight="1" x14ac:dyDescent="0.4">
      <c r="I99" s="28"/>
      <c r="J99" s="29"/>
      <c r="K99" s="30"/>
      <c r="L99" s="40"/>
      <c r="M99" s="32"/>
      <c r="N99" s="33"/>
      <c r="O99" s="33"/>
      <c r="P99" s="269"/>
      <c r="Q99" s="34"/>
    </row>
    <row r="100" spans="9:17" ht="10.5" customHeight="1" x14ac:dyDescent="0.4">
      <c r="I100" s="11"/>
      <c r="J100" s="12"/>
      <c r="K100" s="13"/>
      <c r="L100" s="37"/>
      <c r="M100" s="15"/>
      <c r="N100" s="45"/>
      <c r="O100" s="45"/>
      <c r="P100" s="266"/>
      <c r="Q100" s="17"/>
    </row>
    <row r="101" spans="9:17" ht="10.5" customHeight="1" x14ac:dyDescent="0.4">
      <c r="I101" s="48"/>
      <c r="K101" s="23"/>
      <c r="L101" s="39" t="s">
        <v>75</v>
      </c>
      <c r="M101" s="25"/>
      <c r="N101" s="3"/>
      <c r="O101" s="3"/>
      <c r="P101" s="267"/>
      <c r="Q101" s="27"/>
    </row>
    <row r="102" spans="9:17" ht="10.5" customHeight="1" x14ac:dyDescent="0.4">
      <c r="I102" s="28"/>
      <c r="J102" s="29"/>
      <c r="K102" s="30"/>
      <c r="L102" s="40"/>
      <c r="M102" s="32"/>
      <c r="N102" s="41"/>
      <c r="O102" s="41"/>
      <c r="P102" s="269"/>
      <c r="Q102" s="34"/>
    </row>
    <row r="103" spans="9:17" ht="10.5" customHeight="1" x14ac:dyDescent="0.4">
      <c r="I103" s="11"/>
      <c r="J103" s="12"/>
      <c r="K103" s="13"/>
      <c r="L103" s="37"/>
      <c r="M103" s="15"/>
      <c r="N103" s="45"/>
      <c r="O103" s="45"/>
      <c r="P103" s="266"/>
      <c r="Q103" s="17"/>
    </row>
    <row r="104" spans="9:17" ht="10.5" customHeight="1" x14ac:dyDescent="0.4">
      <c r="I104" s="48"/>
      <c r="K104" s="23"/>
      <c r="L104" s="39"/>
      <c r="M104" s="25"/>
      <c r="N104" s="3"/>
      <c r="O104" s="3"/>
      <c r="P104" s="267"/>
      <c r="Q104" s="27"/>
    </row>
    <row r="105" spans="9:17" ht="10.5" customHeight="1" x14ac:dyDescent="0.4">
      <c r="I105" s="28"/>
      <c r="J105" s="29"/>
      <c r="K105" s="30"/>
      <c r="L105" s="40"/>
      <c r="M105" s="32"/>
      <c r="N105" s="41"/>
      <c r="O105" s="41"/>
      <c r="P105" s="269"/>
      <c r="Q105" s="34"/>
    </row>
    <row r="106" spans="9:17" ht="10.5" customHeight="1" x14ac:dyDescent="0.4">
      <c r="I106" s="11"/>
      <c r="J106" s="12"/>
      <c r="K106" s="13"/>
      <c r="L106" s="37"/>
      <c r="M106" s="75"/>
      <c r="N106" s="45"/>
      <c r="O106" s="45"/>
      <c r="P106" s="266"/>
      <c r="Q106" s="76"/>
    </row>
    <row r="107" spans="9:17" ht="10.5" customHeight="1" x14ac:dyDescent="0.4">
      <c r="I107" s="48"/>
      <c r="K107" s="23" t="s">
        <v>76</v>
      </c>
      <c r="L107" s="39" t="s">
        <v>76</v>
      </c>
      <c r="M107" s="59"/>
      <c r="N107" s="3"/>
      <c r="O107" s="3"/>
      <c r="P107" s="267"/>
      <c r="Q107" s="77"/>
    </row>
    <row r="108" spans="9:17" ht="10.5" customHeight="1" x14ac:dyDescent="0.4">
      <c r="I108" s="28"/>
      <c r="J108" s="29"/>
      <c r="K108" s="30"/>
      <c r="L108" s="40"/>
      <c r="M108" s="32"/>
      <c r="N108" s="41"/>
      <c r="O108" s="81"/>
      <c r="P108" s="269"/>
      <c r="Q108" s="85"/>
    </row>
    <row r="109" spans="9:17" ht="10.5" customHeight="1" x14ac:dyDescent="0.4">
      <c r="I109" s="11"/>
      <c r="J109" s="12"/>
      <c r="K109" s="13"/>
      <c r="L109" s="37"/>
      <c r="M109" s="15"/>
      <c r="N109" s="45"/>
      <c r="O109" s="45"/>
      <c r="P109" s="266"/>
      <c r="Q109" s="17"/>
    </row>
    <row r="110" spans="9:17" ht="10.5" customHeight="1" x14ac:dyDescent="0.4">
      <c r="I110" s="48"/>
      <c r="K110" s="23"/>
      <c r="L110" s="39"/>
      <c r="M110" s="25"/>
      <c r="N110" s="3"/>
      <c r="O110" s="3"/>
      <c r="P110" s="267"/>
      <c r="Q110" s="27"/>
    </row>
    <row r="111" spans="9:17" ht="10.5" customHeight="1" x14ac:dyDescent="0.4">
      <c r="I111" s="28"/>
      <c r="J111" s="29"/>
      <c r="K111" s="30"/>
      <c r="L111" s="54"/>
      <c r="M111" s="32"/>
      <c r="N111" s="41"/>
      <c r="O111" s="41"/>
      <c r="P111" s="269"/>
      <c r="Q111" s="34"/>
    </row>
    <row r="112" spans="9:17" ht="10.5" customHeight="1" x14ac:dyDescent="0.4">
      <c r="I112" s="48"/>
      <c r="K112" s="23"/>
      <c r="L112" s="39"/>
      <c r="M112" s="25"/>
      <c r="N112" s="3"/>
      <c r="O112" s="3"/>
      <c r="P112" s="266"/>
      <c r="Q112" s="27"/>
    </row>
    <row r="113" spans="7:17" ht="10.5" customHeight="1" x14ac:dyDescent="0.4">
      <c r="I113" s="48"/>
      <c r="K113" s="23"/>
      <c r="L113" s="39"/>
      <c r="M113" s="25"/>
      <c r="N113" s="3"/>
      <c r="O113" s="3"/>
      <c r="P113" s="267"/>
      <c r="Q113" s="27"/>
    </row>
    <row r="114" spans="7:17" ht="10.5" customHeight="1" thickBot="1" x14ac:dyDescent="0.45">
      <c r="I114" s="67"/>
      <c r="J114" s="68"/>
      <c r="K114" s="69"/>
      <c r="L114" s="86"/>
      <c r="M114" s="71"/>
      <c r="N114" s="72"/>
      <c r="O114" s="72"/>
      <c r="P114" s="268"/>
      <c r="Q114" s="73"/>
    </row>
    <row r="115" spans="7:17" ht="10.5" customHeight="1" x14ac:dyDescent="0.4">
      <c r="I115" s="11"/>
      <c r="J115" s="12"/>
      <c r="K115" s="13"/>
      <c r="L115" s="14"/>
      <c r="M115" s="15"/>
      <c r="N115" s="16"/>
      <c r="O115" s="16"/>
      <c r="P115" s="270"/>
      <c r="Q115" s="17"/>
    </row>
    <row r="116" spans="7:17" ht="10.5" customHeight="1" x14ac:dyDescent="0.4">
      <c r="I116" s="48"/>
      <c r="K116" s="23" t="s">
        <v>77</v>
      </c>
      <c r="L116" s="24" t="s">
        <v>77</v>
      </c>
      <c r="M116" s="25"/>
      <c r="N116" s="26"/>
      <c r="O116" s="26"/>
      <c r="P116" s="267"/>
      <c r="Q116" s="27"/>
    </row>
    <row r="117" spans="7:17" ht="10.5" customHeight="1" x14ac:dyDescent="0.4">
      <c r="I117" s="28"/>
      <c r="J117" s="29"/>
      <c r="K117" s="30"/>
      <c r="L117" s="31"/>
      <c r="M117" s="32"/>
      <c r="N117" s="87"/>
      <c r="O117" s="82"/>
      <c r="P117" s="269"/>
      <c r="Q117" s="34"/>
    </row>
    <row r="118" spans="7:17" ht="10.5" customHeight="1" x14ac:dyDescent="0.4">
      <c r="I118" s="11"/>
      <c r="J118" s="12"/>
      <c r="K118" s="13"/>
      <c r="L118" s="14"/>
      <c r="M118" s="15"/>
      <c r="N118" s="88"/>
      <c r="O118" s="89"/>
      <c r="P118" s="266"/>
      <c r="Q118" s="17"/>
    </row>
    <row r="119" spans="7:17" ht="10.5" customHeight="1" x14ac:dyDescent="0.4">
      <c r="I119" s="48"/>
      <c r="K119" s="23"/>
      <c r="L119" s="24"/>
      <c r="M119" s="25"/>
      <c r="N119" s="90"/>
      <c r="O119" s="91"/>
      <c r="P119" s="267"/>
      <c r="Q119" s="27"/>
    </row>
    <row r="120" spans="7:17" ht="10.5" customHeight="1" x14ac:dyDescent="0.4">
      <c r="I120" s="28"/>
      <c r="J120" s="29"/>
      <c r="K120" s="30"/>
      <c r="L120" s="31"/>
      <c r="M120" s="32"/>
      <c r="N120" s="87"/>
      <c r="O120" s="82"/>
      <c r="P120" s="269"/>
      <c r="Q120" s="34"/>
    </row>
    <row r="121" spans="7:17" ht="10.5" customHeight="1" x14ac:dyDescent="0.4">
      <c r="I121" s="48"/>
      <c r="K121" s="23"/>
      <c r="L121" s="24"/>
      <c r="M121" s="25"/>
      <c r="N121" s="90"/>
      <c r="O121" s="91"/>
      <c r="P121" s="266"/>
      <c r="Q121" s="27"/>
    </row>
    <row r="122" spans="7:17" ht="10.5" customHeight="1" x14ac:dyDescent="0.4">
      <c r="G122" s="47"/>
      <c r="I122" s="48"/>
      <c r="K122" s="23"/>
      <c r="L122" s="24" t="s">
        <v>78</v>
      </c>
      <c r="M122" s="25"/>
      <c r="N122" s="90"/>
      <c r="O122" s="91"/>
      <c r="P122" s="267"/>
      <c r="Q122" s="27"/>
    </row>
    <row r="123" spans="7:17" ht="10.5" customHeight="1" x14ac:dyDescent="0.4">
      <c r="G123" s="3"/>
      <c r="I123" s="48"/>
      <c r="K123" s="23"/>
      <c r="L123" s="24"/>
      <c r="M123" s="25"/>
      <c r="N123" s="90"/>
      <c r="O123" s="91"/>
      <c r="P123" s="269"/>
      <c r="Q123" s="27"/>
    </row>
    <row r="124" spans="7:17" ht="10.5" customHeight="1" x14ac:dyDescent="0.4">
      <c r="I124" s="11"/>
      <c r="J124" s="12"/>
      <c r="K124" s="13"/>
      <c r="L124" s="37"/>
      <c r="M124" s="15"/>
      <c r="N124" s="16"/>
      <c r="O124" s="16"/>
      <c r="P124" s="266"/>
      <c r="Q124" s="17"/>
    </row>
    <row r="125" spans="7:17" ht="10.5" customHeight="1" x14ac:dyDescent="0.4">
      <c r="I125" s="48"/>
      <c r="K125" s="23"/>
      <c r="L125" s="39"/>
      <c r="M125" s="25"/>
      <c r="N125" s="26"/>
      <c r="O125" s="26"/>
      <c r="P125" s="267"/>
      <c r="Q125" s="27"/>
    </row>
    <row r="126" spans="7:17" ht="10.5" customHeight="1" x14ac:dyDescent="0.4">
      <c r="I126" s="28"/>
      <c r="J126" s="29"/>
      <c r="K126" s="30"/>
      <c r="L126" s="40"/>
      <c r="M126" s="32"/>
      <c r="N126" s="41"/>
      <c r="O126" s="41"/>
      <c r="P126" s="269"/>
      <c r="Q126" s="34"/>
    </row>
    <row r="127" spans="7:17" ht="10.5" customHeight="1" x14ac:dyDescent="0.4">
      <c r="I127" s="11"/>
      <c r="J127" s="12"/>
      <c r="K127" s="13"/>
      <c r="L127" s="44"/>
      <c r="M127" s="15"/>
      <c r="N127" s="45"/>
      <c r="O127" s="45"/>
      <c r="P127" s="266"/>
      <c r="Q127" s="17"/>
    </row>
    <row r="128" spans="7:17" ht="10.5" customHeight="1" x14ac:dyDescent="0.4">
      <c r="I128" s="48"/>
      <c r="K128" s="23"/>
      <c r="L128" s="39" t="s">
        <v>79</v>
      </c>
      <c r="M128" s="25"/>
      <c r="N128" s="3"/>
      <c r="O128" s="3"/>
      <c r="P128" s="267"/>
      <c r="Q128" s="27"/>
    </row>
    <row r="129" spans="7:17" ht="10.5" customHeight="1" x14ac:dyDescent="0.4">
      <c r="I129" s="28"/>
      <c r="J129" s="29"/>
      <c r="K129" s="30"/>
      <c r="L129" s="40"/>
      <c r="M129" s="32"/>
      <c r="N129" s="33"/>
      <c r="O129" s="33"/>
      <c r="P129" s="269"/>
      <c r="Q129" s="34"/>
    </row>
    <row r="130" spans="7:17" ht="10.5" customHeight="1" x14ac:dyDescent="0.4">
      <c r="I130" s="11"/>
      <c r="J130" s="12"/>
      <c r="K130" s="13"/>
      <c r="L130" s="37"/>
      <c r="M130" s="15"/>
      <c r="N130" s="45"/>
      <c r="O130" s="45"/>
      <c r="P130" s="266"/>
      <c r="Q130" s="17"/>
    </row>
    <row r="131" spans="7:17" ht="10.5" customHeight="1" x14ac:dyDescent="0.4">
      <c r="G131" s="47"/>
      <c r="I131" s="48"/>
      <c r="K131" s="23"/>
      <c r="L131" s="39"/>
      <c r="M131" s="25"/>
      <c r="N131" s="3"/>
      <c r="O131" s="3"/>
      <c r="P131" s="267"/>
      <c r="Q131" s="27"/>
    </row>
    <row r="132" spans="7:17" ht="10.5" customHeight="1" x14ac:dyDescent="0.4">
      <c r="G132" s="3"/>
      <c r="I132" s="28"/>
      <c r="J132" s="29"/>
      <c r="K132" s="30"/>
      <c r="L132" s="40"/>
      <c r="M132" s="32"/>
      <c r="N132" s="41"/>
      <c r="O132" s="41"/>
      <c r="P132" s="269"/>
      <c r="Q132" s="34"/>
    </row>
    <row r="133" spans="7:17" ht="10.5" customHeight="1" x14ac:dyDescent="0.4">
      <c r="I133" s="11"/>
      <c r="J133" s="12"/>
      <c r="K133" s="13"/>
      <c r="L133" s="44"/>
      <c r="M133" s="15"/>
      <c r="N133" s="45"/>
      <c r="O133" s="45"/>
      <c r="P133" s="266"/>
      <c r="Q133" s="17"/>
    </row>
    <row r="134" spans="7:17" ht="10.5" customHeight="1" x14ac:dyDescent="0.4">
      <c r="I134" s="48"/>
      <c r="J134" s="49" t="s">
        <v>80</v>
      </c>
      <c r="K134" s="23"/>
      <c r="L134" s="39"/>
      <c r="M134" s="25"/>
      <c r="N134" s="3"/>
      <c r="O134" s="3"/>
      <c r="P134" s="267"/>
      <c r="Q134" s="27"/>
    </row>
    <row r="135" spans="7:17" ht="10.5" customHeight="1" x14ac:dyDescent="0.4">
      <c r="I135" s="28"/>
      <c r="J135" s="29"/>
      <c r="K135" s="30"/>
      <c r="L135" s="54"/>
      <c r="M135" s="32"/>
      <c r="N135" s="41"/>
      <c r="O135" s="41"/>
      <c r="P135" s="269"/>
      <c r="Q135" s="34"/>
    </row>
    <row r="136" spans="7:17" ht="10.5" customHeight="1" x14ac:dyDescent="0.4">
      <c r="I136" s="11"/>
      <c r="J136" s="12"/>
      <c r="K136" s="13"/>
      <c r="L136" s="37"/>
      <c r="M136" s="15"/>
      <c r="N136" s="16"/>
      <c r="O136" s="16"/>
      <c r="P136" s="266"/>
      <c r="Q136" s="17"/>
    </row>
    <row r="137" spans="7:17" ht="10.5" customHeight="1" x14ac:dyDescent="0.4">
      <c r="I137" s="48"/>
      <c r="K137" s="23" t="s">
        <v>81</v>
      </c>
      <c r="L137" s="39" t="s">
        <v>81</v>
      </c>
      <c r="M137" s="59"/>
      <c r="N137" s="26"/>
      <c r="O137" s="26"/>
      <c r="P137" s="267"/>
      <c r="Q137" s="27"/>
    </row>
    <row r="138" spans="7:17" ht="10.5" customHeight="1" x14ac:dyDescent="0.4">
      <c r="I138" s="28"/>
      <c r="J138" s="29"/>
      <c r="K138" s="30"/>
      <c r="L138" s="40"/>
      <c r="M138" s="32"/>
      <c r="N138" s="33"/>
      <c r="O138" s="82"/>
      <c r="P138" s="269"/>
      <c r="Q138" s="34"/>
    </row>
    <row r="139" spans="7:17" ht="10.5" customHeight="1" x14ac:dyDescent="0.4">
      <c r="I139" s="11"/>
      <c r="J139" s="12"/>
      <c r="K139" s="13"/>
      <c r="L139" s="37"/>
      <c r="M139" s="15"/>
      <c r="N139" s="16"/>
      <c r="O139" s="16"/>
      <c r="P139" s="266"/>
      <c r="Q139" s="17"/>
    </row>
    <row r="140" spans="7:17" ht="10.5" customHeight="1" x14ac:dyDescent="0.4">
      <c r="I140" s="48"/>
      <c r="K140" s="23"/>
      <c r="L140" s="39"/>
      <c r="M140" s="25"/>
      <c r="N140" s="26"/>
      <c r="O140" s="26"/>
      <c r="P140" s="267"/>
      <c r="Q140" s="27"/>
    </row>
    <row r="141" spans="7:17" ht="10.5" customHeight="1" x14ac:dyDescent="0.4">
      <c r="I141" s="28"/>
      <c r="J141" s="29"/>
      <c r="K141" s="30"/>
      <c r="L141" s="40"/>
      <c r="M141" s="32"/>
      <c r="N141" s="33"/>
      <c r="O141" s="33"/>
      <c r="P141" s="269"/>
      <c r="Q141" s="34"/>
    </row>
    <row r="142" spans="7:17" ht="10.5" customHeight="1" x14ac:dyDescent="0.4">
      <c r="I142" s="11"/>
      <c r="J142" s="12"/>
      <c r="K142" s="13"/>
      <c r="L142" s="37"/>
      <c r="M142" s="15"/>
      <c r="N142" s="16"/>
      <c r="O142" s="16"/>
      <c r="P142" s="266"/>
      <c r="Q142" s="17"/>
    </row>
    <row r="143" spans="7:17" ht="10.5" customHeight="1" x14ac:dyDescent="0.4">
      <c r="I143" s="48"/>
      <c r="K143" s="23"/>
      <c r="L143" s="39" t="s">
        <v>82</v>
      </c>
      <c r="M143" s="25"/>
      <c r="N143" s="26"/>
      <c r="O143" s="26"/>
      <c r="P143" s="267"/>
      <c r="Q143" s="27"/>
    </row>
    <row r="144" spans="7:17" ht="10.5" customHeight="1" x14ac:dyDescent="0.4">
      <c r="I144" s="28"/>
      <c r="J144" s="29"/>
      <c r="K144" s="30"/>
      <c r="L144" s="40"/>
      <c r="M144" s="32"/>
      <c r="N144" s="33"/>
      <c r="O144" s="33"/>
      <c r="P144" s="269"/>
      <c r="Q144" s="34"/>
    </row>
    <row r="145" spans="9:17" ht="10.5" customHeight="1" x14ac:dyDescent="0.4">
      <c r="I145" s="11"/>
      <c r="J145" s="12"/>
      <c r="K145" s="13"/>
      <c r="L145" s="37"/>
      <c r="M145" s="15"/>
      <c r="N145" s="16"/>
      <c r="O145" s="16"/>
      <c r="P145" s="266"/>
      <c r="Q145" s="17"/>
    </row>
    <row r="146" spans="9:17" ht="10.5" customHeight="1" x14ac:dyDescent="0.4">
      <c r="I146" s="48"/>
      <c r="K146" s="23"/>
      <c r="L146" s="39"/>
      <c r="M146" s="25"/>
      <c r="N146" s="26"/>
      <c r="O146" s="26"/>
      <c r="P146" s="267"/>
      <c r="Q146" s="27"/>
    </row>
    <row r="147" spans="9:17" ht="10.5" customHeight="1" x14ac:dyDescent="0.4">
      <c r="I147" s="28"/>
      <c r="J147" s="29"/>
      <c r="K147" s="30"/>
      <c r="L147" s="40"/>
      <c r="M147" s="32"/>
      <c r="N147" s="33"/>
      <c r="O147" s="33"/>
      <c r="P147" s="269"/>
      <c r="Q147" s="34"/>
    </row>
    <row r="148" spans="9:17" ht="10.5" customHeight="1" x14ac:dyDescent="0.4">
      <c r="I148" s="11"/>
      <c r="J148" s="12"/>
      <c r="K148" s="13"/>
      <c r="L148" s="37"/>
      <c r="M148" s="15"/>
      <c r="N148" s="16"/>
      <c r="O148" s="16"/>
      <c r="P148" s="266"/>
      <c r="Q148" s="17"/>
    </row>
    <row r="149" spans="9:17" ht="10.5" customHeight="1" x14ac:dyDescent="0.4">
      <c r="I149" s="21" t="s">
        <v>83</v>
      </c>
      <c r="K149" s="23"/>
      <c r="L149" s="39"/>
      <c r="M149" s="25"/>
      <c r="N149" s="26"/>
      <c r="O149" s="26"/>
      <c r="P149" s="267"/>
      <c r="Q149" s="27"/>
    </row>
    <row r="150" spans="9:17" ht="10.5" customHeight="1" x14ac:dyDescent="0.4">
      <c r="I150" s="28"/>
      <c r="J150" s="29"/>
      <c r="K150" s="30"/>
      <c r="L150" s="40"/>
      <c r="M150" s="32"/>
      <c r="N150" s="33"/>
      <c r="O150" s="33"/>
      <c r="P150" s="269"/>
      <c r="Q150" s="34"/>
    </row>
    <row r="151" spans="9:17" ht="10.5" customHeight="1" x14ac:dyDescent="0.4">
      <c r="I151" s="11"/>
      <c r="J151" s="12"/>
      <c r="K151" s="13"/>
      <c r="L151" s="37"/>
      <c r="M151" s="15"/>
      <c r="N151" s="16"/>
      <c r="O151" s="16"/>
      <c r="P151" s="266"/>
      <c r="Q151" s="17"/>
    </row>
    <row r="152" spans="9:17" ht="10.5" customHeight="1" x14ac:dyDescent="0.4">
      <c r="I152" s="48"/>
      <c r="K152" s="23"/>
      <c r="L152" s="39" t="s">
        <v>84</v>
      </c>
      <c r="M152" s="92"/>
      <c r="N152" s="93"/>
      <c r="O152" s="93"/>
      <c r="P152" s="267"/>
      <c r="Q152" s="27"/>
    </row>
    <row r="153" spans="9:17" ht="10.5" customHeight="1" x14ac:dyDescent="0.4">
      <c r="I153" s="28"/>
      <c r="J153" s="29"/>
      <c r="K153" s="30"/>
      <c r="L153" s="40"/>
      <c r="M153" s="32"/>
      <c r="N153" s="33"/>
      <c r="O153" s="82"/>
      <c r="P153" s="269"/>
      <c r="Q153" s="34"/>
    </row>
    <row r="154" spans="9:17" ht="10.5" customHeight="1" x14ac:dyDescent="0.4">
      <c r="I154" s="11"/>
      <c r="J154" s="12"/>
      <c r="K154" s="13"/>
      <c r="L154" s="37"/>
      <c r="M154" s="75"/>
      <c r="N154" s="45"/>
      <c r="O154" s="45"/>
      <c r="P154" s="266"/>
      <c r="Q154" s="17"/>
    </row>
    <row r="155" spans="9:17" ht="10.5" customHeight="1" x14ac:dyDescent="0.4">
      <c r="I155" s="48"/>
      <c r="K155" s="23"/>
      <c r="L155" s="39"/>
      <c r="M155" s="25"/>
      <c r="N155" s="58"/>
      <c r="O155" s="3"/>
      <c r="P155" s="267"/>
      <c r="Q155" s="27"/>
    </row>
    <row r="156" spans="9:17" ht="10.5" customHeight="1" x14ac:dyDescent="0.4">
      <c r="I156" s="28"/>
      <c r="J156" s="29"/>
      <c r="K156" s="30"/>
      <c r="L156" s="40"/>
      <c r="M156" s="94"/>
      <c r="N156" s="95"/>
      <c r="O156" s="41"/>
      <c r="P156" s="269"/>
      <c r="Q156" s="34"/>
    </row>
    <row r="157" spans="9:17" ht="10.5" customHeight="1" x14ac:dyDescent="0.4">
      <c r="I157" s="11"/>
      <c r="J157" s="12"/>
      <c r="K157" s="13"/>
      <c r="L157" s="37"/>
      <c r="M157" s="15"/>
      <c r="N157" s="45"/>
      <c r="O157" s="96"/>
      <c r="P157" s="266"/>
      <c r="Q157" s="17"/>
    </row>
    <row r="158" spans="9:17" ht="10.5" customHeight="1" x14ac:dyDescent="0.4">
      <c r="I158" s="48"/>
      <c r="K158" s="23"/>
      <c r="L158" s="39"/>
      <c r="M158" s="25"/>
      <c r="N158" s="97"/>
      <c r="O158" s="97"/>
      <c r="P158" s="267"/>
      <c r="Q158" s="27"/>
    </row>
    <row r="159" spans="9:17" ht="10.5" customHeight="1" x14ac:dyDescent="0.4">
      <c r="I159" s="28"/>
      <c r="J159" s="29"/>
      <c r="K159" s="30"/>
      <c r="L159" s="40"/>
      <c r="M159" s="32"/>
      <c r="N159" s="41"/>
      <c r="O159" s="41"/>
      <c r="P159" s="269"/>
      <c r="Q159" s="34"/>
    </row>
    <row r="160" spans="9:17" ht="10.5" customHeight="1" x14ac:dyDescent="0.4">
      <c r="I160" s="11"/>
      <c r="J160" s="12"/>
      <c r="K160" s="13"/>
      <c r="L160" s="37"/>
      <c r="M160" s="15"/>
      <c r="N160" s="45"/>
      <c r="O160" s="45"/>
      <c r="P160" s="266"/>
      <c r="Q160" s="17"/>
    </row>
    <row r="161" spans="1:17" ht="10.5" customHeight="1" x14ac:dyDescent="0.4">
      <c r="I161" s="48"/>
      <c r="K161" s="23"/>
      <c r="L161" s="39" t="s">
        <v>85</v>
      </c>
      <c r="M161" s="25"/>
      <c r="N161" s="3"/>
      <c r="O161" s="3"/>
      <c r="P161" s="267"/>
      <c r="Q161" s="27"/>
    </row>
    <row r="162" spans="1:17" ht="10.5" customHeight="1" thickBot="1" x14ac:dyDescent="0.45">
      <c r="I162" s="67"/>
      <c r="J162" s="68"/>
      <c r="K162" s="69"/>
      <c r="L162" s="70"/>
      <c r="M162" s="71"/>
      <c r="N162" s="72"/>
      <c r="O162" s="98"/>
      <c r="P162" s="268"/>
      <c r="Q162" s="73"/>
    </row>
    <row r="170" spans="1:17" ht="10.5" customHeight="1" x14ac:dyDescent="0.4">
      <c r="L170" s="100"/>
    </row>
    <row r="171" spans="1:17" ht="15" customHeight="1" x14ac:dyDescent="0.4"/>
    <row r="172" spans="1:17" ht="15" customHeight="1" x14ac:dyDescent="0.4"/>
    <row r="173" spans="1:17" ht="15" customHeight="1" thickBot="1" x14ac:dyDescent="0.45">
      <c r="A173" s="6" t="s">
        <v>22</v>
      </c>
      <c r="B173" s="102">
        <v>1</v>
      </c>
      <c r="C173" s="102">
        <v>2</v>
      </c>
      <c r="D173" s="102">
        <v>3</v>
      </c>
      <c r="E173" s="6" t="s">
        <v>86</v>
      </c>
    </row>
    <row r="174" spans="1:17" ht="15" customHeight="1" thickBot="1" x14ac:dyDescent="0.45">
      <c r="A174" s="103" t="str">
        <f>HLOOKUP($B$4,B173:D176,2,FALSE)</f>
        <v>Ｙ＝219,700Ｘ^-0.66</v>
      </c>
      <c r="B174" s="104" t="s">
        <v>87</v>
      </c>
      <c r="C174" s="105" t="s">
        <v>88</v>
      </c>
      <c r="D174" s="105" t="s">
        <v>89</v>
      </c>
      <c r="E174" s="106" t="str">
        <f>VLOOKUP($B$4,B5:C7,2,FALSE)</f>
        <v>水処理施設</v>
      </c>
      <c r="L174" s="100"/>
    </row>
    <row r="175" spans="1:17" ht="15" customHeight="1" thickBot="1" x14ac:dyDescent="0.45">
      <c r="A175" s="107" t="str">
        <f>HLOOKUP($B$4,B173:D176,3,FALSE)</f>
        <v>24.09</v>
      </c>
      <c r="B175" s="108" t="str">
        <f>IF(E176&lt;=1000000,"7.26",IF(E176&gt;1000000000,"0.17",ROUND(13520*E176^-0.545,2)))</f>
        <v>7.26</v>
      </c>
      <c r="C175" s="102" t="str">
        <f>IF(E176&lt;=1000000,"24.09",IF(E176&gt;1000000000,"0.25",ROUND(219700*E176^-0.66,2)))</f>
        <v>24.09</v>
      </c>
      <c r="D175" s="102" t="str">
        <f>IF(E176&lt;=1000000,"21.72",IF(E176&gt;1000000000,"0.49",ROUND(43330*E176^-0.55,2)))</f>
        <v>21.72</v>
      </c>
      <c r="E175" s="6" t="s">
        <v>90</v>
      </c>
      <c r="F175" s="109"/>
    </row>
    <row r="176" spans="1:17" ht="15" customHeight="1" thickBot="1" x14ac:dyDescent="0.45">
      <c r="A176" s="110">
        <f>IF(B17=0,INT(HLOOKUP($B$4,B173:D176,4,FALSE)*0.95),HLOOKUP($B$4,B173:D176,4,FALSE))</f>
        <v>0</v>
      </c>
      <c r="B176" s="111">
        <f>INT($E$176*B175%)</f>
        <v>0</v>
      </c>
      <c r="C176" s="111">
        <f>INT($E$176*C175%)</f>
        <v>0</v>
      </c>
      <c r="D176" s="111">
        <f>INT($E$176*D175%)</f>
        <v>0</v>
      </c>
      <c r="E176" s="112">
        <f>P8</f>
        <v>0</v>
      </c>
      <c r="F176" s="109"/>
      <c r="G176" s="113"/>
    </row>
    <row r="177" spans="1:18" ht="15" customHeight="1" x14ac:dyDescent="0.4">
      <c r="F177" s="109"/>
    </row>
    <row r="178" spans="1:18" ht="15" customHeight="1" thickBot="1" x14ac:dyDescent="0.45">
      <c r="A178" s="6" t="s">
        <v>65</v>
      </c>
      <c r="B178" s="114" t="s">
        <v>91</v>
      </c>
      <c r="C178" s="102"/>
      <c r="D178" s="115" t="s">
        <v>92</v>
      </c>
      <c r="E178" s="6"/>
      <c r="F178" s="109"/>
    </row>
    <row r="179" spans="1:18" ht="15" customHeight="1" thickBot="1" x14ac:dyDescent="0.45">
      <c r="A179" s="107" t="e">
        <f>IF(E181&lt;=1000000,B179,IF(E181&gt;=1000000000,D179,C179))</f>
        <v>#REF!</v>
      </c>
      <c r="B179" s="116">
        <v>3.75</v>
      </c>
      <c r="C179" s="117" t="e">
        <f>ROUND(33.44*E181^-0.1583,2)</f>
        <v>#REF!</v>
      </c>
      <c r="D179" s="118">
        <v>1.26</v>
      </c>
      <c r="E179" s="119"/>
      <c r="F179" s="109"/>
      <c r="L179" s="100"/>
    </row>
    <row r="180" spans="1:18" ht="15" customHeight="1" thickBot="1" x14ac:dyDescent="0.45">
      <c r="A180" s="107"/>
      <c r="B180" s="108"/>
      <c r="C180" s="102"/>
      <c r="D180" s="102"/>
      <c r="E180" s="6" t="s">
        <v>93</v>
      </c>
      <c r="F180" s="109"/>
      <c r="G180" s="113"/>
      <c r="I180" s="120"/>
      <c r="J180" s="120"/>
      <c r="K180" s="121"/>
      <c r="L180" s="122"/>
      <c r="M180" s="123"/>
      <c r="N180" s="124"/>
      <c r="O180" s="124"/>
      <c r="P180" s="122"/>
      <c r="Q180" s="122"/>
    </row>
    <row r="181" spans="1:18" ht="15" customHeight="1" thickBot="1" x14ac:dyDescent="0.45">
      <c r="A181" s="110" t="e">
        <f>IF(E181&lt;=1000000,B181,IF(E181&gt;=1000000000,D181,C181))</f>
        <v>#REF!</v>
      </c>
      <c r="B181" s="111" t="e">
        <f>INT($E$181*B179%)</f>
        <v>#REF!</v>
      </c>
      <c r="C181" s="111" t="e">
        <f>INT($E$181*C179%)</f>
        <v>#REF!</v>
      </c>
      <c r="D181" s="111" t="e">
        <f>INT($E$181*D179%)</f>
        <v>#REF!</v>
      </c>
      <c r="E181" s="112" t="e">
        <f>P8+#REF!+P26+P38+P44+P53+P56+#REF!+#REF!</f>
        <v>#REF!</v>
      </c>
      <c r="F181" s="109"/>
    </row>
    <row r="182" spans="1:18" ht="15" customHeight="1" x14ac:dyDescent="0.4">
      <c r="F182" s="109"/>
    </row>
    <row r="183" spans="1:18" ht="15" customHeight="1" thickBot="1" x14ac:dyDescent="0.45">
      <c r="A183" s="6" t="s">
        <v>70</v>
      </c>
      <c r="B183" s="114" t="s">
        <v>91</v>
      </c>
      <c r="C183" s="102"/>
      <c r="D183" s="115" t="s">
        <v>94</v>
      </c>
      <c r="E183" s="6"/>
      <c r="F183" s="125" t="s">
        <v>95</v>
      </c>
    </row>
    <row r="184" spans="1:18" ht="15" customHeight="1" thickBot="1" x14ac:dyDescent="0.45">
      <c r="A184" s="126">
        <f>ROUND(IF(E186&lt;=1000000,B184,IF(E186&gt;=200000000,D184,C184))*F184,2)</f>
        <v>68.760000000000005</v>
      </c>
      <c r="B184" s="116">
        <v>68.760000000000005</v>
      </c>
      <c r="C184" s="117" t="e">
        <f>ROUND(2858.52*E186^-0.2698,2)</f>
        <v>#DIV/0!</v>
      </c>
      <c r="D184" s="118">
        <v>12.86</v>
      </c>
      <c r="E184" s="119"/>
      <c r="F184" s="127">
        <v>1</v>
      </c>
      <c r="L184" s="100"/>
    </row>
    <row r="185" spans="1:18" ht="15" customHeight="1" thickBot="1" x14ac:dyDescent="0.45">
      <c r="A185" s="107"/>
      <c r="B185" s="108"/>
      <c r="C185" s="102"/>
      <c r="D185" s="102"/>
      <c r="E185" s="6" t="s">
        <v>93</v>
      </c>
      <c r="F185" s="125"/>
      <c r="G185" s="113"/>
      <c r="I185" s="120"/>
      <c r="J185" s="120"/>
      <c r="K185" s="121"/>
      <c r="L185" s="122"/>
      <c r="M185" s="123"/>
      <c r="N185" s="124"/>
      <c r="O185" s="124"/>
      <c r="P185" s="122"/>
      <c r="Q185" s="122"/>
    </row>
    <row r="186" spans="1:18" s="122" customFormat="1" ht="15" customHeight="1" thickBot="1" x14ac:dyDescent="0.45">
      <c r="A186" s="128">
        <f>IF(E186&lt;=1000000,B186,IF(E186&gt;=500000000,D186,C186))</f>
        <v>0</v>
      </c>
      <c r="B186" s="129">
        <f>INT($E$186*B184%)</f>
        <v>0</v>
      </c>
      <c r="C186" s="129">
        <f>INT($E$186*A184%)</f>
        <v>0</v>
      </c>
      <c r="D186" s="129">
        <f>INT($E$186*D184%)</f>
        <v>0</v>
      </c>
      <c r="E186" s="130">
        <f>P77+B28</f>
        <v>0</v>
      </c>
      <c r="F186" s="125"/>
      <c r="G186" s="131"/>
      <c r="I186" s="22"/>
      <c r="J186" s="22"/>
      <c r="K186" s="99"/>
      <c r="L186" s="6"/>
      <c r="M186" s="101"/>
      <c r="N186" s="4"/>
      <c r="O186" s="4"/>
      <c r="P186" s="6"/>
      <c r="Q186" s="6"/>
      <c r="R186" s="131"/>
    </row>
    <row r="187" spans="1:18" ht="15" customHeight="1" x14ac:dyDescent="0.4">
      <c r="F187" s="132"/>
    </row>
    <row r="188" spans="1:18" ht="15" customHeight="1" thickBot="1" x14ac:dyDescent="0.45">
      <c r="A188" s="6" t="s">
        <v>76</v>
      </c>
      <c r="B188" s="114" t="s">
        <v>91</v>
      </c>
      <c r="C188" s="102"/>
      <c r="D188" s="115" t="s">
        <v>94</v>
      </c>
      <c r="E188" s="6"/>
      <c r="F188" s="125" t="s">
        <v>95</v>
      </c>
    </row>
    <row r="189" spans="1:18" ht="15" customHeight="1" thickBot="1" x14ac:dyDescent="0.45">
      <c r="A189" s="133">
        <f>ROUND(IF(E191&lt;=1000000,B189,IF(E191&gt;=300000000,D189,C189))*F189,2)</f>
        <v>57.93</v>
      </c>
      <c r="B189" s="116">
        <v>57.93</v>
      </c>
      <c r="C189" s="117" t="e">
        <f>ROUND(426.49*E191^-0.1445,2)</f>
        <v>#DIV/0!</v>
      </c>
      <c r="D189" s="118">
        <v>23.59</v>
      </c>
      <c r="E189" s="119"/>
      <c r="F189" s="127">
        <v>1</v>
      </c>
      <c r="L189" s="100"/>
    </row>
    <row r="190" spans="1:18" ht="15" customHeight="1" thickBot="1" x14ac:dyDescent="0.45">
      <c r="A190" s="107"/>
      <c r="B190" s="108"/>
      <c r="C190" s="102"/>
      <c r="D190" s="102"/>
      <c r="E190" s="6" t="s">
        <v>93</v>
      </c>
      <c r="F190" s="109"/>
      <c r="G190" s="113"/>
      <c r="I190" s="120"/>
      <c r="J190" s="120"/>
      <c r="K190" s="121"/>
      <c r="L190" s="122"/>
      <c r="M190" s="123"/>
      <c r="N190" s="124"/>
      <c r="O190" s="124"/>
      <c r="P190" s="122"/>
      <c r="Q190" s="122"/>
    </row>
    <row r="191" spans="1:18" s="122" customFormat="1" ht="15" customHeight="1" thickBot="1" x14ac:dyDescent="0.45">
      <c r="A191" s="128">
        <f>IF(E191&lt;=1000000,B191,IF(E191&gt;=500000000,D191,C191))</f>
        <v>0</v>
      </c>
      <c r="B191" s="129">
        <f>INT($E$191*B189%)</f>
        <v>0</v>
      </c>
      <c r="C191" s="129">
        <f>INT($E$191*A189%)</f>
        <v>0</v>
      </c>
      <c r="D191" s="129">
        <f>INT($E$191*D189%)</f>
        <v>0</v>
      </c>
      <c r="E191" s="130">
        <f>P101</f>
        <v>0</v>
      </c>
      <c r="F191" s="134"/>
      <c r="G191" s="131"/>
      <c r="I191" s="22"/>
      <c r="J191" s="22"/>
      <c r="K191" s="99"/>
      <c r="L191" s="6"/>
      <c r="M191" s="101"/>
      <c r="N191" s="4"/>
      <c r="O191" s="4"/>
      <c r="P191" s="6"/>
      <c r="Q191" s="6"/>
      <c r="R191" s="131"/>
    </row>
    <row r="192" spans="1:18" ht="15" customHeight="1" x14ac:dyDescent="0.4"/>
    <row r="193" spans="1:18" ht="15" customHeight="1" thickBot="1" x14ac:dyDescent="0.45">
      <c r="A193" s="6" t="s">
        <v>81</v>
      </c>
      <c r="B193" s="114" t="s">
        <v>96</v>
      </c>
      <c r="C193" s="102"/>
      <c r="D193" s="115" t="s">
        <v>92</v>
      </c>
      <c r="E193" s="6"/>
    </row>
    <row r="194" spans="1:18" ht="15" customHeight="1" thickBot="1" x14ac:dyDescent="0.45">
      <c r="A194" s="107">
        <f>IF(E196&lt;=5000000,B194,IF(E196&gt;=1000000000,D194,C194))</f>
        <v>7.11</v>
      </c>
      <c r="B194" s="116">
        <v>7.11</v>
      </c>
      <c r="C194" s="117" t="e">
        <f>ROUND(183.41*E196^-0.2107,2)</f>
        <v>#DIV/0!</v>
      </c>
      <c r="D194" s="118">
        <v>2.33</v>
      </c>
      <c r="E194" s="119"/>
    </row>
    <row r="195" spans="1:18" ht="15" customHeight="1" thickBot="1" x14ac:dyDescent="0.45">
      <c r="A195" s="107"/>
      <c r="B195" s="108"/>
      <c r="C195" s="102"/>
      <c r="D195" s="102"/>
      <c r="E195" s="6" t="s">
        <v>93</v>
      </c>
      <c r="F195" s="109"/>
      <c r="G195" s="113"/>
      <c r="K195" s="6"/>
      <c r="L195" s="99"/>
    </row>
    <row r="196" spans="1:18" s="123" customFormat="1" ht="15" customHeight="1" thickBot="1" x14ac:dyDescent="0.45">
      <c r="A196" s="128">
        <f>IF(E196&lt;=5000000,B196,IF(E196&gt;=1000000000,D196,C196))</f>
        <v>0</v>
      </c>
      <c r="B196" s="129">
        <f>INT($E$196*B194%)</f>
        <v>0</v>
      </c>
      <c r="C196" s="129" t="e">
        <f>INT($E$196*C194%)</f>
        <v>#DIV/0!</v>
      </c>
      <c r="D196" s="129">
        <f>INT($E$196*D194%)</f>
        <v>0</v>
      </c>
      <c r="E196" s="130">
        <f>P8+P128</f>
        <v>0</v>
      </c>
      <c r="F196" s="134"/>
      <c r="G196" s="131"/>
      <c r="H196" s="122"/>
      <c r="I196" s="22"/>
      <c r="J196" s="22"/>
      <c r="K196" s="99"/>
      <c r="L196" s="6"/>
      <c r="M196" s="101"/>
      <c r="N196" s="4"/>
      <c r="O196" s="4"/>
      <c r="P196" s="6"/>
      <c r="Q196" s="6"/>
      <c r="R196" s="131"/>
    </row>
    <row r="197" spans="1:18" ht="15" customHeight="1" x14ac:dyDescent="0.4"/>
    <row r="198" spans="1:18" ht="15" customHeight="1" thickBot="1" x14ac:dyDescent="0.45">
      <c r="A198" s="6" t="s">
        <v>97</v>
      </c>
      <c r="B198" s="114" t="s">
        <v>96</v>
      </c>
      <c r="C198" s="135" t="s">
        <v>98</v>
      </c>
      <c r="D198" s="115" t="s">
        <v>99</v>
      </c>
      <c r="E198" s="6" t="s">
        <v>100</v>
      </c>
    </row>
    <row r="199" spans="1:18" ht="15" customHeight="1" thickBot="1" x14ac:dyDescent="0.45">
      <c r="A199" s="107">
        <f>IF(E201&lt;=5000000,B199,IF(E201&gt;=3000000000,D199,C199))</f>
        <v>27</v>
      </c>
      <c r="B199" s="136">
        <v>27</v>
      </c>
      <c r="C199" s="117" t="e">
        <f>ROUND(-1.4357*LOG(E201)+35.789,2)</f>
        <v>#NUM!</v>
      </c>
      <c r="D199" s="137">
        <v>18.760000000000002</v>
      </c>
      <c r="E199" s="138">
        <f>VLOOKUP($B$36,B37:D41,2,FALSE)</f>
        <v>1</v>
      </c>
      <c r="F199" s="139" t="str">
        <f>VLOOKUP($B$36,B37:D41,3,FALSE)</f>
        <v>35%を超え40%以下</v>
      </c>
    </row>
    <row r="200" spans="1:18" ht="15" customHeight="1" thickBot="1" x14ac:dyDescent="0.45">
      <c r="A200" s="107"/>
      <c r="B200" s="108" t="e">
        <f>B199*$E$199*$E$203</f>
        <v>#DIV/0!</v>
      </c>
      <c r="C200" s="108" t="e">
        <f>C199*$E$199*$E$203</f>
        <v>#NUM!</v>
      </c>
      <c r="D200" s="108" t="e">
        <f>D199*$E$199*$E$203</f>
        <v>#DIV/0!</v>
      </c>
      <c r="E200" s="6" t="s">
        <v>101</v>
      </c>
      <c r="F200" s="109"/>
    </row>
    <row r="201" spans="1:18" ht="15" customHeight="1" thickBot="1" x14ac:dyDescent="0.45">
      <c r="A201" s="110" t="e">
        <f>IF(E201&lt;=5000000,B201,IF(E201&gt;=3000000000,D201,C201))</f>
        <v>#DIV/0!</v>
      </c>
      <c r="B201" s="111" t="e">
        <f>INT($E$201*B200%)</f>
        <v>#DIV/0!</v>
      </c>
      <c r="C201" s="111" t="e">
        <f>INT($E$201*C200%)</f>
        <v>#NUM!</v>
      </c>
      <c r="D201" s="111" t="e">
        <f>INT($E$201*D200%)</f>
        <v>#DIV/0!</v>
      </c>
      <c r="E201" s="112">
        <f>P143</f>
        <v>0</v>
      </c>
    </row>
    <row r="202" spans="1:18" ht="15" customHeight="1" thickBot="1" x14ac:dyDescent="0.45">
      <c r="E202" s="4" t="s">
        <v>102</v>
      </c>
      <c r="F202" s="140" t="s">
        <v>103</v>
      </c>
    </row>
    <row r="203" spans="1:18" ht="15" customHeight="1" thickBot="1" x14ac:dyDescent="0.45">
      <c r="E203" s="138" t="e">
        <f>ROUND((1-F203/1.25),2)</f>
        <v>#DIV/0!</v>
      </c>
      <c r="F203" s="106" t="e">
        <f>ROUND(P8/P143,2)</f>
        <v>#DIV/0!</v>
      </c>
    </row>
    <row r="204" spans="1:18" ht="15" customHeight="1" x14ac:dyDescent="0.4"/>
    <row r="205" spans="1:18" ht="15" customHeight="1" x14ac:dyDescent="0.4"/>
    <row r="206" spans="1:18" ht="15" customHeight="1" x14ac:dyDescent="0.4"/>
  </sheetData>
  <mergeCells count="58">
    <mergeCell ref="I2:K3"/>
    <mergeCell ref="L2:L3"/>
    <mergeCell ref="M2:O3"/>
    <mergeCell ref="Q2:Q3"/>
    <mergeCell ref="P4:P6"/>
    <mergeCell ref="P22:P24"/>
    <mergeCell ref="P25:P27"/>
    <mergeCell ref="P28:P30"/>
    <mergeCell ref="P16:P18"/>
    <mergeCell ref="P2:P3"/>
    <mergeCell ref="P19:P21"/>
    <mergeCell ref="P7:P9"/>
    <mergeCell ref="P10:P12"/>
    <mergeCell ref="P13:P15"/>
    <mergeCell ref="P40:P42"/>
    <mergeCell ref="P43:P45"/>
    <mergeCell ref="P46:P48"/>
    <mergeCell ref="P31:P33"/>
    <mergeCell ref="P34:P36"/>
    <mergeCell ref="P37:P39"/>
    <mergeCell ref="P58:P60"/>
    <mergeCell ref="P61:P63"/>
    <mergeCell ref="P70:P72"/>
    <mergeCell ref="P73:P75"/>
    <mergeCell ref="P49:P51"/>
    <mergeCell ref="P52:P54"/>
    <mergeCell ref="P55:P57"/>
    <mergeCell ref="P76:P78"/>
    <mergeCell ref="P64:P66"/>
    <mergeCell ref="P67:P69"/>
    <mergeCell ref="P88:P90"/>
    <mergeCell ref="P91:P93"/>
    <mergeCell ref="P79:P81"/>
    <mergeCell ref="P82:P84"/>
    <mergeCell ref="P85:P87"/>
    <mergeCell ref="P94:P96"/>
    <mergeCell ref="P97:P99"/>
    <mergeCell ref="P109:P111"/>
    <mergeCell ref="P112:P114"/>
    <mergeCell ref="P115:P117"/>
    <mergeCell ref="P100:P102"/>
    <mergeCell ref="P103:P105"/>
    <mergeCell ref="P106:P108"/>
    <mergeCell ref="P127:P129"/>
    <mergeCell ref="P130:P132"/>
    <mergeCell ref="P133:P135"/>
    <mergeCell ref="P118:P120"/>
    <mergeCell ref="P121:P123"/>
    <mergeCell ref="P124:P126"/>
    <mergeCell ref="P145:P147"/>
    <mergeCell ref="P148:P150"/>
    <mergeCell ref="P151:P153"/>
    <mergeCell ref="P136:P138"/>
    <mergeCell ref="P139:P141"/>
    <mergeCell ref="P142:P144"/>
    <mergeCell ref="P154:P156"/>
    <mergeCell ref="P157:P159"/>
    <mergeCell ref="P160:P162"/>
  </mergeCells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scale="93" orientation="landscape" blackAndWhite="1" r:id="rId1"/>
  <rowBreaks count="4" manualBreakCount="4">
    <brk id="48" min="8" max="17" man="1"/>
    <brk id="81" min="8" max="17" man="1"/>
    <brk id="114" min="8" max="17" man="1"/>
    <brk id="162" min="8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197"/>
  <sheetViews>
    <sheetView view="pageBreakPreview" zoomScaleSheetLayoutView="100" workbookViewId="0">
      <selection activeCell="I7" sqref="I7:I9"/>
    </sheetView>
  </sheetViews>
  <sheetFormatPr defaultRowHeight="10.5" customHeight="1" x14ac:dyDescent="0.4"/>
  <cols>
    <col min="1" max="1" width="1.5" style="144" customWidth="1"/>
    <col min="2" max="3" width="2.625" style="152" customWidth="1"/>
    <col min="4" max="4" width="9.375" style="193" customWidth="1"/>
    <col min="5" max="5" width="25.125" style="144" customWidth="1"/>
    <col min="6" max="6" width="17.125" style="195" customWidth="1"/>
    <col min="7" max="8" width="17.125" style="196" customWidth="1"/>
    <col min="9" max="9" width="15.625" style="144" customWidth="1"/>
    <col min="10" max="10" width="14.625" style="144" customWidth="1"/>
    <col min="11" max="11" width="9" style="144" customWidth="1"/>
    <col min="12" max="16384" width="9" style="144"/>
  </cols>
  <sheetData>
    <row r="1" spans="2:10" ht="15.95" customHeight="1" thickBot="1" x14ac:dyDescent="0.45">
      <c r="B1" s="7" t="s">
        <v>104</v>
      </c>
      <c r="C1" s="141"/>
      <c r="D1" s="142"/>
      <c r="E1" s="142"/>
      <c r="F1" s="142"/>
      <c r="G1" s="142"/>
      <c r="H1" s="142"/>
      <c r="I1" s="142"/>
      <c r="J1" s="143"/>
    </row>
    <row r="2" spans="2:10" ht="10.5" customHeight="1" x14ac:dyDescent="0.4">
      <c r="B2" s="289" t="s">
        <v>105</v>
      </c>
      <c r="C2" s="290"/>
      <c r="D2" s="291"/>
      <c r="E2" s="295" t="s">
        <v>3</v>
      </c>
      <c r="F2" s="297" t="s">
        <v>4</v>
      </c>
      <c r="G2" s="290"/>
      <c r="H2" s="291"/>
      <c r="I2" s="303" t="s">
        <v>129</v>
      </c>
      <c r="J2" s="301" t="s">
        <v>5</v>
      </c>
    </row>
    <row r="3" spans="2:10" ht="10.5" customHeight="1" x14ac:dyDescent="0.4">
      <c r="B3" s="292"/>
      <c r="C3" s="293"/>
      <c r="D3" s="294"/>
      <c r="E3" s="296"/>
      <c r="F3" s="298"/>
      <c r="G3" s="299"/>
      <c r="H3" s="300"/>
      <c r="I3" s="272"/>
      <c r="J3" s="302"/>
    </row>
    <row r="4" spans="2:10" ht="10.5" customHeight="1" x14ac:dyDescent="0.4">
      <c r="B4" s="145"/>
      <c r="C4" s="146"/>
      <c r="D4" s="147"/>
      <c r="E4" s="148"/>
      <c r="F4" s="149"/>
      <c r="G4" s="150"/>
      <c r="H4" s="150"/>
      <c r="I4" s="285"/>
      <c r="J4" s="76"/>
    </row>
    <row r="5" spans="2:10" ht="10.5" customHeight="1" x14ac:dyDescent="0.4">
      <c r="B5" s="151" t="s">
        <v>106</v>
      </c>
      <c r="D5" s="153"/>
      <c r="E5" s="154"/>
      <c r="F5" s="155"/>
      <c r="G5" s="156"/>
      <c r="H5" s="156"/>
      <c r="I5" s="286"/>
      <c r="J5" s="157"/>
    </row>
    <row r="6" spans="2:10" ht="10.5" customHeight="1" x14ac:dyDescent="0.4">
      <c r="B6" s="158"/>
      <c r="C6" s="159"/>
      <c r="D6" s="160"/>
      <c r="E6" s="161"/>
      <c r="F6" s="162"/>
      <c r="G6" s="163"/>
      <c r="H6" s="163"/>
      <c r="I6" s="250"/>
      <c r="J6" s="78"/>
    </row>
    <row r="7" spans="2:10" ht="10.5" customHeight="1" x14ac:dyDescent="0.4">
      <c r="B7" s="145"/>
      <c r="C7" s="146"/>
      <c r="D7" s="147"/>
      <c r="E7" s="164"/>
      <c r="F7" s="149"/>
      <c r="G7" s="150"/>
      <c r="H7" s="150"/>
      <c r="I7" s="285"/>
      <c r="J7" s="76"/>
    </row>
    <row r="8" spans="2:10" ht="10.5" customHeight="1" x14ac:dyDescent="0.4">
      <c r="B8" s="151"/>
      <c r="D8" s="153"/>
      <c r="E8" s="165" t="s">
        <v>12</v>
      </c>
      <c r="F8" s="155"/>
      <c r="G8" s="156"/>
      <c r="H8" s="156"/>
      <c r="I8" s="286"/>
      <c r="J8" s="166"/>
    </row>
    <row r="9" spans="2:10" ht="10.5" customHeight="1" x14ac:dyDescent="0.4">
      <c r="B9" s="158"/>
      <c r="C9" s="159"/>
      <c r="D9" s="160"/>
      <c r="E9" s="167"/>
      <c r="F9" s="162"/>
      <c r="G9" s="168"/>
      <c r="H9" s="168"/>
      <c r="I9" s="250"/>
      <c r="J9" s="169"/>
    </row>
    <row r="10" spans="2:10" ht="10.5" customHeight="1" x14ac:dyDescent="0.4">
      <c r="B10" s="145"/>
      <c r="C10" s="146"/>
      <c r="D10" s="147"/>
      <c r="E10" s="170"/>
      <c r="F10" s="149"/>
      <c r="G10" s="171"/>
      <c r="H10" s="171"/>
      <c r="I10" s="285"/>
      <c r="J10" s="76"/>
    </row>
    <row r="11" spans="2:10" ht="10.5" customHeight="1" x14ac:dyDescent="0.4">
      <c r="B11" s="151" t="s">
        <v>107</v>
      </c>
      <c r="D11" s="153"/>
      <c r="E11" s="172"/>
      <c r="F11" s="155"/>
      <c r="G11" s="132"/>
      <c r="H11" s="132"/>
      <c r="I11" s="286"/>
      <c r="J11" s="157"/>
    </row>
    <row r="12" spans="2:10" ht="10.5" customHeight="1" x14ac:dyDescent="0.4">
      <c r="B12" s="158"/>
      <c r="C12" s="159"/>
      <c r="D12" s="160"/>
      <c r="E12" s="167"/>
      <c r="F12" s="162"/>
      <c r="G12" s="163"/>
      <c r="H12" s="163"/>
      <c r="I12" s="250"/>
      <c r="J12" s="78"/>
    </row>
    <row r="13" spans="2:10" ht="10.5" customHeight="1" x14ac:dyDescent="0.4">
      <c r="B13" s="145"/>
      <c r="C13" s="146"/>
      <c r="D13" s="147"/>
      <c r="E13" s="164"/>
      <c r="F13" s="149"/>
      <c r="G13" s="171"/>
      <c r="H13" s="171"/>
      <c r="I13" s="285"/>
      <c r="J13" s="76"/>
    </row>
    <row r="14" spans="2:10" ht="10.5" customHeight="1" x14ac:dyDescent="0.4">
      <c r="B14" s="151"/>
      <c r="C14" s="152" t="s">
        <v>108</v>
      </c>
      <c r="D14" s="153"/>
      <c r="E14" s="165"/>
      <c r="F14" s="155"/>
      <c r="G14" s="132"/>
      <c r="H14" s="132"/>
      <c r="I14" s="286"/>
      <c r="J14" s="157"/>
    </row>
    <row r="15" spans="2:10" ht="10.5" customHeight="1" x14ac:dyDescent="0.4">
      <c r="B15" s="158"/>
      <c r="C15" s="159" t="s">
        <v>109</v>
      </c>
      <c r="D15" s="160"/>
      <c r="E15" s="167"/>
      <c r="F15" s="162"/>
      <c r="G15" s="168"/>
      <c r="H15" s="168"/>
      <c r="I15" s="250"/>
      <c r="J15" s="78"/>
    </row>
    <row r="16" spans="2:10" ht="10.5" customHeight="1" x14ac:dyDescent="0.4">
      <c r="B16" s="145"/>
      <c r="C16" s="146"/>
      <c r="D16" s="147"/>
      <c r="E16" s="164"/>
      <c r="F16" s="149"/>
      <c r="G16" s="150"/>
      <c r="H16" s="150"/>
      <c r="I16" s="285"/>
      <c r="J16" s="76"/>
    </row>
    <row r="17" spans="2:10" ht="10.5" customHeight="1" x14ac:dyDescent="0.4">
      <c r="B17" s="151"/>
      <c r="D17" s="153" t="s">
        <v>30</v>
      </c>
      <c r="E17" s="165" t="s">
        <v>31</v>
      </c>
      <c r="F17" s="155"/>
      <c r="G17" s="156"/>
      <c r="H17" s="156"/>
      <c r="I17" s="286"/>
      <c r="J17" s="157"/>
    </row>
    <row r="18" spans="2:10" ht="10.5" customHeight="1" x14ac:dyDescent="0.4">
      <c r="B18" s="158"/>
      <c r="C18" s="159"/>
      <c r="D18" s="160"/>
      <c r="E18" s="167"/>
      <c r="F18" s="162"/>
      <c r="G18" s="163"/>
      <c r="H18" s="163"/>
      <c r="I18" s="250"/>
      <c r="J18" s="78"/>
    </row>
    <row r="19" spans="2:10" ht="10.5" customHeight="1" x14ac:dyDescent="0.4">
      <c r="B19" s="145"/>
      <c r="C19" s="146"/>
      <c r="D19" s="147"/>
      <c r="E19" s="164"/>
      <c r="F19" s="149"/>
      <c r="G19" s="150"/>
      <c r="H19" s="150"/>
      <c r="I19" s="285"/>
      <c r="J19" s="76"/>
    </row>
    <row r="20" spans="2:10" ht="10.5" customHeight="1" x14ac:dyDescent="0.4">
      <c r="B20" s="151"/>
      <c r="D20" s="153"/>
      <c r="E20" s="165" t="s">
        <v>34</v>
      </c>
      <c r="F20" s="174"/>
      <c r="G20" s="156"/>
      <c r="H20" s="156"/>
      <c r="I20" s="286"/>
      <c r="J20" s="157"/>
    </row>
    <row r="21" spans="2:10" ht="10.5" customHeight="1" x14ac:dyDescent="0.4">
      <c r="B21" s="158"/>
      <c r="C21" s="159"/>
      <c r="D21" s="160"/>
      <c r="E21" s="167"/>
      <c r="F21" s="162"/>
      <c r="G21" s="163"/>
      <c r="H21" s="163"/>
      <c r="I21" s="250"/>
      <c r="J21" s="78"/>
    </row>
    <row r="22" spans="2:10" ht="10.5" customHeight="1" x14ac:dyDescent="0.4">
      <c r="B22" s="145"/>
      <c r="C22" s="146"/>
      <c r="D22" s="147"/>
      <c r="E22" s="164"/>
      <c r="F22" s="149"/>
      <c r="G22" s="150"/>
      <c r="H22" s="150"/>
      <c r="I22" s="285"/>
      <c r="J22" s="76"/>
    </row>
    <row r="23" spans="2:10" ht="10.5" customHeight="1" x14ac:dyDescent="0.4">
      <c r="B23" s="151"/>
      <c r="D23" s="153"/>
      <c r="E23" s="165" t="s">
        <v>37</v>
      </c>
      <c r="F23" s="155"/>
      <c r="G23" s="156"/>
      <c r="H23" s="156"/>
      <c r="I23" s="286"/>
      <c r="J23" s="157"/>
    </row>
    <row r="24" spans="2:10" ht="10.5" customHeight="1" x14ac:dyDescent="0.4">
      <c r="B24" s="158"/>
      <c r="C24" s="159"/>
      <c r="D24" s="160"/>
      <c r="E24" s="167"/>
      <c r="F24" s="162"/>
      <c r="G24" s="163"/>
      <c r="H24" s="163"/>
      <c r="I24" s="250"/>
      <c r="J24" s="78"/>
    </row>
    <row r="25" spans="2:10" ht="10.5" customHeight="1" x14ac:dyDescent="0.4">
      <c r="B25" s="145"/>
      <c r="C25" s="146"/>
      <c r="D25" s="147"/>
      <c r="E25" s="164"/>
      <c r="F25" s="149"/>
      <c r="G25" s="150"/>
      <c r="H25" s="150"/>
      <c r="I25" s="285"/>
      <c r="J25" s="76"/>
    </row>
    <row r="26" spans="2:10" ht="10.5" customHeight="1" x14ac:dyDescent="0.4">
      <c r="B26" s="151"/>
      <c r="D26" s="153"/>
      <c r="E26" s="165"/>
      <c r="F26" s="155"/>
      <c r="G26" s="156"/>
      <c r="H26" s="156"/>
      <c r="I26" s="286"/>
      <c r="J26" s="157"/>
    </row>
    <row r="27" spans="2:10" ht="10.5" customHeight="1" x14ac:dyDescent="0.4">
      <c r="B27" s="158"/>
      <c r="C27" s="159"/>
      <c r="D27" s="160"/>
      <c r="E27" s="167"/>
      <c r="F27" s="162"/>
      <c r="G27" s="163"/>
      <c r="H27" s="163"/>
      <c r="I27" s="250"/>
      <c r="J27" s="78"/>
    </row>
    <row r="28" spans="2:10" ht="10.5" customHeight="1" x14ac:dyDescent="0.4">
      <c r="B28" s="145"/>
      <c r="C28" s="146"/>
      <c r="D28" s="147"/>
      <c r="E28" s="164"/>
      <c r="F28" s="149"/>
      <c r="G28" s="150"/>
      <c r="H28" s="150"/>
      <c r="I28" s="285"/>
      <c r="J28" s="76"/>
    </row>
    <row r="29" spans="2:10" ht="10.5" customHeight="1" x14ac:dyDescent="0.4">
      <c r="B29" s="151"/>
      <c r="D29" s="153" t="s">
        <v>44</v>
      </c>
      <c r="E29" s="165" t="s">
        <v>45</v>
      </c>
      <c r="F29" s="155"/>
      <c r="G29" s="156"/>
      <c r="H29" s="156"/>
      <c r="I29" s="286"/>
      <c r="J29" s="157"/>
    </row>
    <row r="30" spans="2:10" ht="10.5" customHeight="1" x14ac:dyDescent="0.4">
      <c r="B30" s="158"/>
      <c r="C30" s="159"/>
      <c r="D30" s="160"/>
      <c r="E30" s="167"/>
      <c r="F30" s="162"/>
      <c r="G30" s="163"/>
      <c r="H30" s="163"/>
      <c r="I30" s="250"/>
      <c r="J30" s="78"/>
    </row>
    <row r="31" spans="2:10" ht="10.5" customHeight="1" x14ac:dyDescent="0.4">
      <c r="B31" s="145"/>
      <c r="C31" s="146"/>
      <c r="D31" s="147"/>
      <c r="E31" s="164"/>
      <c r="F31" s="149"/>
      <c r="G31" s="171"/>
      <c r="H31" s="171"/>
      <c r="I31" s="285"/>
      <c r="J31" s="76"/>
    </row>
    <row r="32" spans="2:10" ht="10.5" customHeight="1" x14ac:dyDescent="0.4">
      <c r="B32" s="151"/>
      <c r="D32" s="153"/>
      <c r="E32" s="165" t="s">
        <v>110</v>
      </c>
      <c r="F32" s="155"/>
      <c r="G32" s="132"/>
      <c r="H32" s="132"/>
      <c r="I32" s="286"/>
      <c r="J32" s="157"/>
    </row>
    <row r="33" spans="2:10" ht="10.5" customHeight="1" x14ac:dyDescent="0.4">
      <c r="B33" s="158"/>
      <c r="C33" s="159"/>
      <c r="D33" s="160"/>
      <c r="E33" s="167"/>
      <c r="F33" s="162"/>
      <c r="G33" s="168"/>
      <c r="H33" s="168"/>
      <c r="I33" s="250"/>
      <c r="J33" s="78"/>
    </row>
    <row r="34" spans="2:10" ht="10.5" customHeight="1" x14ac:dyDescent="0.4">
      <c r="B34" s="145"/>
      <c r="C34" s="146"/>
      <c r="D34" s="147"/>
      <c r="E34" s="164"/>
      <c r="F34" s="149"/>
      <c r="G34" s="171"/>
      <c r="H34" s="171"/>
      <c r="I34" s="285"/>
      <c r="J34" s="76"/>
    </row>
    <row r="35" spans="2:10" ht="10.5" customHeight="1" x14ac:dyDescent="0.4">
      <c r="B35" s="151"/>
      <c r="D35" s="153"/>
      <c r="E35" s="165" t="s">
        <v>52</v>
      </c>
      <c r="F35" s="155"/>
      <c r="G35" s="132"/>
      <c r="H35" s="132"/>
      <c r="I35" s="286"/>
      <c r="J35" s="157"/>
    </row>
    <row r="36" spans="2:10" ht="10.5" customHeight="1" x14ac:dyDescent="0.4">
      <c r="B36" s="158"/>
      <c r="C36" s="159"/>
      <c r="D36" s="160"/>
      <c r="E36" s="167"/>
      <c r="F36" s="162"/>
      <c r="G36" s="168"/>
      <c r="H36" s="168"/>
      <c r="I36" s="250"/>
      <c r="J36" s="78"/>
    </row>
    <row r="37" spans="2:10" ht="10.5" customHeight="1" x14ac:dyDescent="0.4">
      <c r="B37" s="145"/>
      <c r="C37" s="146"/>
      <c r="D37" s="147"/>
      <c r="E37" s="164"/>
      <c r="F37" s="149"/>
      <c r="G37" s="171"/>
      <c r="H37" s="171"/>
      <c r="I37" s="285"/>
      <c r="J37" s="76"/>
    </row>
    <row r="38" spans="2:10" ht="10.5" customHeight="1" x14ac:dyDescent="0.4">
      <c r="B38" s="151"/>
      <c r="D38" s="153"/>
      <c r="E38" s="165"/>
      <c r="F38" s="155"/>
      <c r="G38" s="132"/>
      <c r="H38" s="132"/>
      <c r="I38" s="286"/>
      <c r="J38" s="157"/>
    </row>
    <row r="39" spans="2:10" ht="10.5" customHeight="1" x14ac:dyDescent="0.4">
      <c r="B39" s="158"/>
      <c r="C39" s="159"/>
      <c r="D39" s="160"/>
      <c r="E39" s="167"/>
      <c r="F39" s="162"/>
      <c r="G39" s="168"/>
      <c r="H39" s="168"/>
      <c r="I39" s="250"/>
      <c r="J39" s="78"/>
    </row>
    <row r="40" spans="2:10" ht="10.5" customHeight="1" x14ac:dyDescent="0.4">
      <c r="B40" s="145"/>
      <c r="C40" s="146"/>
      <c r="D40" s="147"/>
      <c r="E40" s="164"/>
      <c r="F40" s="149"/>
      <c r="G40" s="171"/>
      <c r="H40" s="171"/>
      <c r="I40" s="285"/>
      <c r="J40" s="76"/>
    </row>
    <row r="41" spans="2:10" ht="10.5" customHeight="1" x14ac:dyDescent="0.4">
      <c r="B41" s="151"/>
      <c r="D41" s="153" t="s">
        <v>60</v>
      </c>
      <c r="E41" s="165" t="s">
        <v>60</v>
      </c>
      <c r="F41" s="155"/>
      <c r="G41" s="132"/>
      <c r="H41" s="132"/>
      <c r="I41" s="286"/>
      <c r="J41" s="157"/>
    </row>
    <row r="42" spans="2:10" ht="10.5" customHeight="1" x14ac:dyDescent="0.4">
      <c r="B42" s="158"/>
      <c r="C42" s="159"/>
      <c r="D42" s="160"/>
      <c r="E42" s="173"/>
      <c r="F42" s="162"/>
      <c r="G42" s="168"/>
      <c r="H42" s="168"/>
      <c r="I42" s="250"/>
      <c r="J42" s="78"/>
    </row>
    <row r="43" spans="2:10" ht="10.5" customHeight="1" x14ac:dyDescent="0.4">
      <c r="B43" s="151"/>
      <c r="D43" s="153"/>
      <c r="E43" s="165"/>
      <c r="F43" s="155"/>
      <c r="G43" s="156"/>
      <c r="H43" s="156"/>
      <c r="I43" s="285"/>
      <c r="J43" s="157"/>
    </row>
    <row r="44" spans="2:10" ht="10.5" customHeight="1" x14ac:dyDescent="0.4">
      <c r="B44" s="151"/>
      <c r="D44" s="153"/>
      <c r="E44" s="165"/>
      <c r="F44" s="155"/>
      <c r="G44" s="156"/>
      <c r="H44" s="156"/>
      <c r="I44" s="286"/>
      <c r="J44" s="157"/>
    </row>
    <row r="45" spans="2:10" ht="10.5" customHeight="1" thickBot="1" x14ac:dyDescent="0.45">
      <c r="B45" s="175"/>
      <c r="C45" s="176"/>
      <c r="D45" s="177"/>
      <c r="E45" s="178"/>
      <c r="F45" s="179"/>
      <c r="G45" s="180"/>
      <c r="H45" s="180"/>
      <c r="I45" s="287"/>
      <c r="J45" s="181"/>
    </row>
    <row r="46" spans="2:10" ht="10.5" customHeight="1" x14ac:dyDescent="0.4">
      <c r="B46" s="145"/>
      <c r="C46" s="146"/>
      <c r="D46" s="147"/>
      <c r="E46" s="148"/>
      <c r="F46" s="149"/>
      <c r="G46" s="150"/>
      <c r="H46" s="150"/>
      <c r="I46" s="288"/>
      <c r="J46" s="76"/>
    </row>
    <row r="47" spans="2:10" ht="10.5" customHeight="1" x14ac:dyDescent="0.4">
      <c r="B47" s="151"/>
      <c r="D47" s="153"/>
      <c r="E47" s="154"/>
      <c r="F47" s="155"/>
      <c r="G47" s="156"/>
      <c r="H47" s="156"/>
      <c r="I47" s="286"/>
      <c r="J47" s="157"/>
    </row>
    <row r="48" spans="2:10" ht="10.5" customHeight="1" x14ac:dyDescent="0.4">
      <c r="B48" s="158"/>
      <c r="C48" s="159"/>
      <c r="D48" s="160"/>
      <c r="E48" s="161"/>
      <c r="F48" s="162"/>
      <c r="G48" s="163"/>
      <c r="H48" s="163"/>
      <c r="I48" s="250"/>
      <c r="J48" s="78"/>
    </row>
    <row r="49" spans="2:10" ht="10.5" customHeight="1" x14ac:dyDescent="0.4">
      <c r="B49" s="145"/>
      <c r="C49" s="146"/>
      <c r="D49" s="147"/>
      <c r="E49" s="164"/>
      <c r="F49" s="149"/>
      <c r="G49" s="150"/>
      <c r="H49" s="150"/>
      <c r="I49" s="285"/>
      <c r="J49" s="76"/>
    </row>
    <row r="50" spans="2:10" ht="10.5" customHeight="1" x14ac:dyDescent="0.4">
      <c r="B50" s="151"/>
      <c r="D50" s="153" t="s">
        <v>61</v>
      </c>
      <c r="E50" s="165" t="s">
        <v>62</v>
      </c>
      <c r="F50" s="155"/>
      <c r="G50" s="156"/>
      <c r="H50" s="156"/>
      <c r="I50" s="286"/>
      <c r="J50" s="157"/>
    </row>
    <row r="51" spans="2:10" ht="10.5" customHeight="1" x14ac:dyDescent="0.4">
      <c r="B51" s="158"/>
      <c r="C51" s="159"/>
      <c r="D51" s="160"/>
      <c r="E51" s="167"/>
      <c r="F51" s="162"/>
      <c r="G51" s="168"/>
      <c r="H51" s="168"/>
      <c r="I51" s="250"/>
      <c r="J51" s="78"/>
    </row>
    <row r="52" spans="2:10" ht="10.5" customHeight="1" x14ac:dyDescent="0.4">
      <c r="B52" s="145"/>
      <c r="C52" s="146"/>
      <c r="D52" s="147"/>
      <c r="E52" s="170"/>
      <c r="F52" s="149"/>
      <c r="G52" s="171"/>
      <c r="H52" s="171"/>
      <c r="I52" s="285"/>
      <c r="J52" s="76"/>
    </row>
    <row r="53" spans="2:10" ht="10.5" customHeight="1" x14ac:dyDescent="0.4">
      <c r="B53" s="151"/>
      <c r="D53" s="153"/>
      <c r="E53" s="182" t="s">
        <v>63</v>
      </c>
      <c r="F53" s="155"/>
      <c r="G53" s="132"/>
      <c r="H53" s="132"/>
      <c r="I53" s="286"/>
      <c r="J53" s="157"/>
    </row>
    <row r="54" spans="2:10" ht="10.5" customHeight="1" x14ac:dyDescent="0.4">
      <c r="B54" s="158"/>
      <c r="C54" s="159"/>
      <c r="D54" s="160"/>
      <c r="E54" s="167"/>
      <c r="F54" s="162"/>
      <c r="G54" s="163"/>
      <c r="H54" s="163"/>
      <c r="I54" s="250"/>
      <c r="J54" s="78"/>
    </row>
    <row r="55" spans="2:10" ht="10.5" customHeight="1" x14ac:dyDescent="0.4">
      <c r="B55" s="145"/>
      <c r="C55" s="146"/>
      <c r="D55" s="147"/>
      <c r="E55" s="164"/>
      <c r="F55" s="149"/>
      <c r="G55" s="150"/>
      <c r="H55" s="150"/>
      <c r="I55" s="285"/>
      <c r="J55" s="76"/>
    </row>
    <row r="56" spans="2:10" ht="10.5" customHeight="1" x14ac:dyDescent="0.4">
      <c r="B56" s="151"/>
      <c r="D56" s="153"/>
      <c r="E56" s="165" t="s">
        <v>64</v>
      </c>
      <c r="F56" s="155"/>
      <c r="G56" s="156"/>
      <c r="H56" s="156"/>
      <c r="I56" s="286"/>
      <c r="J56" s="157"/>
    </row>
    <row r="57" spans="2:10" ht="10.5" customHeight="1" x14ac:dyDescent="0.4">
      <c r="B57" s="158"/>
      <c r="C57" s="159"/>
      <c r="D57" s="160"/>
      <c r="E57" s="167"/>
      <c r="F57" s="162"/>
      <c r="G57" s="163"/>
      <c r="H57" s="163"/>
      <c r="I57" s="250"/>
      <c r="J57" s="78"/>
    </row>
    <row r="58" spans="2:10" ht="10.5" customHeight="1" x14ac:dyDescent="0.4">
      <c r="B58" s="145"/>
      <c r="C58" s="146"/>
      <c r="D58" s="147"/>
      <c r="E58" s="164"/>
      <c r="F58" s="149"/>
      <c r="G58" s="150"/>
      <c r="H58" s="150"/>
      <c r="I58" s="285"/>
      <c r="J58" s="76"/>
    </row>
    <row r="59" spans="2:10" ht="10.5" customHeight="1" x14ac:dyDescent="0.4">
      <c r="B59" s="151"/>
      <c r="D59" s="153"/>
      <c r="E59" s="165"/>
      <c r="F59" s="155"/>
      <c r="G59" s="156"/>
      <c r="H59" s="156"/>
      <c r="I59" s="286"/>
      <c r="J59" s="157"/>
    </row>
    <row r="60" spans="2:10" ht="10.5" customHeight="1" x14ac:dyDescent="0.4">
      <c r="B60" s="158"/>
      <c r="C60" s="159"/>
      <c r="D60" s="160"/>
      <c r="E60" s="167"/>
      <c r="F60" s="162"/>
      <c r="G60" s="163"/>
      <c r="H60" s="163"/>
      <c r="I60" s="250"/>
      <c r="J60" s="78"/>
    </row>
    <row r="61" spans="2:10" ht="10.5" customHeight="1" x14ac:dyDescent="0.4">
      <c r="B61" s="145"/>
      <c r="C61" s="146"/>
      <c r="D61" s="147"/>
      <c r="E61" s="164"/>
      <c r="F61" s="149"/>
      <c r="G61" s="150"/>
      <c r="H61" s="150"/>
      <c r="I61" s="285"/>
      <c r="J61" s="76"/>
    </row>
    <row r="62" spans="2:10" ht="10.5" customHeight="1" x14ac:dyDescent="0.4">
      <c r="B62" s="151"/>
      <c r="D62" s="153"/>
      <c r="E62" s="165"/>
      <c r="F62" s="155"/>
      <c r="G62" s="156"/>
      <c r="H62" s="156"/>
      <c r="I62" s="286"/>
      <c r="J62" s="157"/>
    </row>
    <row r="63" spans="2:10" ht="10.5" customHeight="1" x14ac:dyDescent="0.4">
      <c r="B63" s="158"/>
      <c r="C63" s="159"/>
      <c r="D63" s="160"/>
      <c r="E63" s="167"/>
      <c r="F63" s="162"/>
      <c r="G63" s="163"/>
      <c r="H63" s="163"/>
      <c r="I63" s="250"/>
      <c r="J63" s="78"/>
    </row>
    <row r="64" spans="2:10" ht="10.5" customHeight="1" x14ac:dyDescent="0.4">
      <c r="B64" s="145"/>
      <c r="C64" s="146"/>
      <c r="D64" s="147"/>
      <c r="E64" s="164"/>
      <c r="F64" s="149"/>
      <c r="G64" s="150"/>
      <c r="H64" s="150"/>
      <c r="I64" s="285"/>
      <c r="J64" s="76"/>
    </row>
    <row r="65" spans="2:10" ht="10.5" customHeight="1" x14ac:dyDescent="0.4">
      <c r="B65" s="151"/>
      <c r="D65" s="153" t="s">
        <v>65</v>
      </c>
      <c r="E65" s="165" t="s">
        <v>66</v>
      </c>
      <c r="F65" s="155"/>
      <c r="G65" s="156"/>
      <c r="H65" s="156"/>
      <c r="I65" s="286"/>
      <c r="J65" s="157"/>
    </row>
    <row r="66" spans="2:10" ht="10.5" customHeight="1" x14ac:dyDescent="0.4">
      <c r="B66" s="158"/>
      <c r="C66" s="159"/>
      <c r="D66" s="160"/>
      <c r="E66" s="167"/>
      <c r="F66" s="162"/>
      <c r="G66" s="184"/>
      <c r="H66" s="185"/>
      <c r="I66" s="250"/>
      <c r="J66" s="78"/>
    </row>
    <row r="67" spans="2:10" ht="10.5" customHeight="1" x14ac:dyDescent="0.4">
      <c r="B67" s="145"/>
      <c r="C67" s="146"/>
      <c r="D67" s="147"/>
      <c r="E67" s="164"/>
      <c r="F67" s="149"/>
      <c r="G67" s="171"/>
      <c r="H67" s="171"/>
      <c r="I67" s="285"/>
      <c r="J67" s="76"/>
    </row>
    <row r="68" spans="2:10" ht="10.5" customHeight="1" x14ac:dyDescent="0.4">
      <c r="B68" s="151"/>
      <c r="D68" s="153"/>
      <c r="E68" s="165" t="s">
        <v>67</v>
      </c>
      <c r="F68" s="155"/>
      <c r="G68" s="132"/>
      <c r="H68" s="132"/>
      <c r="I68" s="286"/>
      <c r="J68" s="157"/>
    </row>
    <row r="69" spans="2:10" ht="10.5" customHeight="1" x14ac:dyDescent="0.4">
      <c r="B69" s="158"/>
      <c r="C69" s="159"/>
      <c r="D69" s="160"/>
      <c r="E69" s="167"/>
      <c r="F69" s="162"/>
      <c r="G69" s="168"/>
      <c r="H69" s="168"/>
      <c r="I69" s="250"/>
      <c r="J69" s="78"/>
    </row>
    <row r="70" spans="2:10" ht="10.5" customHeight="1" x14ac:dyDescent="0.4">
      <c r="B70" s="145"/>
      <c r="C70" s="146"/>
      <c r="D70" s="147"/>
      <c r="E70" s="164"/>
      <c r="F70" s="149"/>
      <c r="G70" s="171"/>
      <c r="H70" s="171"/>
      <c r="I70" s="285"/>
      <c r="J70" s="76"/>
    </row>
    <row r="71" spans="2:10" ht="10.5" customHeight="1" x14ac:dyDescent="0.4">
      <c r="B71" s="151"/>
      <c r="D71" s="153"/>
      <c r="E71" s="165"/>
      <c r="F71" s="155"/>
      <c r="G71" s="132"/>
      <c r="H71" s="132"/>
      <c r="I71" s="286"/>
      <c r="J71" s="157"/>
    </row>
    <row r="72" spans="2:10" ht="10.5" customHeight="1" x14ac:dyDescent="0.4">
      <c r="B72" s="158"/>
      <c r="C72" s="159"/>
      <c r="D72" s="160"/>
      <c r="E72" s="167"/>
      <c r="F72" s="162"/>
      <c r="G72" s="168"/>
      <c r="H72" s="168"/>
      <c r="I72" s="250"/>
      <c r="J72" s="78"/>
    </row>
    <row r="73" spans="2:10" ht="10.5" customHeight="1" x14ac:dyDescent="0.4">
      <c r="B73" s="145"/>
      <c r="C73" s="146"/>
      <c r="D73" s="147"/>
      <c r="E73" s="164"/>
      <c r="F73" s="149"/>
      <c r="G73" s="171"/>
      <c r="H73" s="171"/>
      <c r="I73" s="285"/>
      <c r="J73" s="76"/>
    </row>
    <row r="74" spans="2:10" ht="10.5" customHeight="1" x14ac:dyDescent="0.4">
      <c r="B74" s="151"/>
      <c r="D74" s="153"/>
      <c r="E74" s="165" t="s">
        <v>68</v>
      </c>
      <c r="F74" s="155"/>
      <c r="G74" s="132"/>
      <c r="H74" s="132"/>
      <c r="I74" s="286"/>
      <c r="J74" s="157"/>
    </row>
    <row r="75" spans="2:10" ht="10.5" customHeight="1" x14ac:dyDescent="0.4">
      <c r="B75" s="158"/>
      <c r="C75" s="159"/>
      <c r="D75" s="160"/>
      <c r="E75" s="173"/>
      <c r="F75" s="162"/>
      <c r="G75" s="168"/>
      <c r="H75" s="168"/>
      <c r="I75" s="250"/>
      <c r="J75" s="78"/>
    </row>
    <row r="76" spans="2:10" ht="10.5" customHeight="1" x14ac:dyDescent="0.4">
      <c r="B76" s="151"/>
      <c r="D76" s="153"/>
      <c r="E76" s="165"/>
      <c r="F76" s="155"/>
      <c r="G76" s="132"/>
      <c r="H76" s="132"/>
      <c r="I76" s="285"/>
      <c r="J76" s="157"/>
    </row>
    <row r="77" spans="2:10" ht="10.5" customHeight="1" x14ac:dyDescent="0.4">
      <c r="B77" s="151"/>
      <c r="D77" s="153"/>
      <c r="E77" s="165"/>
      <c r="F77" s="155"/>
      <c r="G77" s="132"/>
      <c r="H77" s="132"/>
      <c r="I77" s="286"/>
      <c r="J77" s="157"/>
    </row>
    <row r="78" spans="2:10" ht="10.5" customHeight="1" thickBot="1" x14ac:dyDescent="0.45">
      <c r="B78" s="175"/>
      <c r="C78" s="176"/>
      <c r="D78" s="177"/>
      <c r="E78" s="178"/>
      <c r="F78" s="179"/>
      <c r="G78" s="186"/>
      <c r="H78" s="186"/>
      <c r="I78" s="287"/>
      <c r="J78" s="181"/>
    </row>
    <row r="79" spans="2:10" ht="10.5" customHeight="1" x14ac:dyDescent="0.4">
      <c r="B79" s="145"/>
      <c r="C79" s="146"/>
      <c r="D79" s="147"/>
      <c r="E79" s="148"/>
      <c r="F79" s="149"/>
      <c r="G79" s="150"/>
      <c r="H79" s="150"/>
      <c r="I79" s="288"/>
      <c r="J79" s="76"/>
    </row>
    <row r="80" spans="2:10" ht="10.5" customHeight="1" x14ac:dyDescent="0.4">
      <c r="B80" s="151"/>
      <c r="C80" s="152" t="s">
        <v>111</v>
      </c>
      <c r="D80" s="153"/>
      <c r="E80" s="154"/>
      <c r="F80" s="155"/>
      <c r="G80" s="156"/>
      <c r="H80" s="156"/>
      <c r="I80" s="286"/>
      <c r="J80" s="157"/>
    </row>
    <row r="81" spans="2:10" ht="10.5" customHeight="1" x14ac:dyDescent="0.4">
      <c r="B81" s="158"/>
      <c r="C81" s="159"/>
      <c r="D81" s="160"/>
      <c r="E81" s="161"/>
      <c r="F81" s="162"/>
      <c r="G81" s="163"/>
      <c r="H81" s="163"/>
      <c r="I81" s="250"/>
      <c r="J81" s="78"/>
    </row>
    <row r="82" spans="2:10" ht="10.5" customHeight="1" x14ac:dyDescent="0.4">
      <c r="B82" s="145"/>
      <c r="C82" s="146"/>
      <c r="D82" s="147"/>
      <c r="E82" s="164"/>
      <c r="F82" s="149"/>
      <c r="G82" s="150"/>
      <c r="H82" s="150"/>
      <c r="I82" s="285"/>
      <c r="J82" s="76"/>
    </row>
    <row r="83" spans="2:10" ht="10.5" customHeight="1" x14ac:dyDescent="0.4">
      <c r="B83" s="151"/>
      <c r="D83" s="153" t="s">
        <v>70</v>
      </c>
      <c r="E83" s="165" t="s">
        <v>71</v>
      </c>
      <c r="F83" s="155"/>
      <c r="G83" s="156"/>
      <c r="H83" s="156"/>
      <c r="I83" s="286"/>
      <c r="J83" s="77"/>
    </row>
    <row r="84" spans="2:10" ht="10.5" customHeight="1" x14ac:dyDescent="0.4">
      <c r="B84" s="158"/>
      <c r="C84" s="159"/>
      <c r="D84" s="160"/>
      <c r="E84" s="167"/>
      <c r="F84" s="162"/>
      <c r="G84" s="187"/>
      <c r="H84" s="183"/>
      <c r="I84" s="250"/>
      <c r="J84" s="85"/>
    </row>
    <row r="85" spans="2:10" ht="10.5" customHeight="1" x14ac:dyDescent="0.4">
      <c r="B85" s="145"/>
      <c r="C85" s="146"/>
      <c r="D85" s="147"/>
      <c r="E85" s="164"/>
      <c r="F85" s="149"/>
      <c r="G85" s="150"/>
      <c r="H85" s="150"/>
      <c r="I85" s="285"/>
      <c r="J85" s="76"/>
    </row>
    <row r="86" spans="2:10" ht="10.5" customHeight="1" x14ac:dyDescent="0.4">
      <c r="B86" s="151"/>
      <c r="D86" s="153"/>
      <c r="E86" s="165" t="s">
        <v>74</v>
      </c>
      <c r="F86" s="155"/>
      <c r="G86" s="156"/>
      <c r="H86" s="156"/>
      <c r="I86" s="286"/>
      <c r="J86" s="157"/>
    </row>
    <row r="87" spans="2:10" ht="10.5" customHeight="1" x14ac:dyDescent="0.4">
      <c r="B87" s="158"/>
      <c r="C87" s="159"/>
      <c r="D87" s="160"/>
      <c r="E87" s="167"/>
      <c r="F87" s="162"/>
      <c r="G87" s="163"/>
      <c r="H87" s="163"/>
      <c r="I87" s="250"/>
      <c r="J87" s="78"/>
    </row>
    <row r="88" spans="2:10" ht="10.5" customHeight="1" x14ac:dyDescent="0.4">
      <c r="B88" s="145"/>
      <c r="C88" s="146"/>
      <c r="D88" s="147"/>
      <c r="E88" s="164"/>
      <c r="F88" s="149"/>
      <c r="G88" s="150"/>
      <c r="H88" s="150"/>
      <c r="I88" s="285"/>
      <c r="J88" s="76"/>
    </row>
    <row r="89" spans="2:10" ht="10.5" customHeight="1" x14ac:dyDescent="0.4">
      <c r="B89" s="151"/>
      <c r="D89" s="153"/>
      <c r="E89" s="165"/>
      <c r="F89" s="155"/>
      <c r="G89" s="156"/>
      <c r="H89" s="156"/>
      <c r="I89" s="286"/>
      <c r="J89" s="157"/>
    </row>
    <row r="90" spans="2:10" ht="10.5" customHeight="1" x14ac:dyDescent="0.4">
      <c r="B90" s="158"/>
      <c r="C90" s="159"/>
      <c r="D90" s="160"/>
      <c r="E90" s="167"/>
      <c r="F90" s="162"/>
      <c r="G90" s="163"/>
      <c r="H90" s="163"/>
      <c r="I90" s="250"/>
      <c r="J90" s="78"/>
    </row>
    <row r="91" spans="2:10" ht="10.5" customHeight="1" x14ac:dyDescent="0.4">
      <c r="B91" s="145"/>
      <c r="C91" s="146"/>
      <c r="D91" s="147"/>
      <c r="E91" s="164"/>
      <c r="F91" s="149"/>
      <c r="G91" s="171"/>
      <c r="H91" s="171"/>
      <c r="I91" s="285"/>
      <c r="J91" s="76"/>
    </row>
    <row r="92" spans="2:10" ht="10.5" customHeight="1" x14ac:dyDescent="0.4">
      <c r="B92" s="151"/>
      <c r="D92" s="153"/>
      <c r="E92" s="165" t="s">
        <v>75</v>
      </c>
      <c r="F92" s="155"/>
      <c r="G92" s="132"/>
      <c r="H92" s="132"/>
      <c r="I92" s="286"/>
      <c r="J92" s="157"/>
    </row>
    <row r="93" spans="2:10" ht="10.5" customHeight="1" x14ac:dyDescent="0.4">
      <c r="B93" s="158"/>
      <c r="C93" s="159"/>
      <c r="D93" s="160"/>
      <c r="E93" s="167"/>
      <c r="F93" s="162"/>
      <c r="G93" s="168"/>
      <c r="H93" s="168"/>
      <c r="I93" s="250"/>
      <c r="J93" s="78"/>
    </row>
    <row r="94" spans="2:10" ht="10.5" customHeight="1" x14ac:dyDescent="0.4">
      <c r="B94" s="145"/>
      <c r="C94" s="146"/>
      <c r="D94" s="147"/>
      <c r="E94" s="164"/>
      <c r="F94" s="149"/>
      <c r="G94" s="171"/>
      <c r="H94" s="171"/>
      <c r="I94" s="285"/>
      <c r="J94" s="76"/>
    </row>
    <row r="95" spans="2:10" ht="10.5" customHeight="1" x14ac:dyDescent="0.4">
      <c r="B95" s="151"/>
      <c r="D95" s="153"/>
      <c r="E95" s="165"/>
      <c r="F95" s="155"/>
      <c r="G95" s="132"/>
      <c r="H95" s="132"/>
      <c r="I95" s="286"/>
      <c r="J95" s="157"/>
    </row>
    <row r="96" spans="2:10" ht="10.5" customHeight="1" x14ac:dyDescent="0.4">
      <c r="B96" s="158"/>
      <c r="C96" s="159"/>
      <c r="D96" s="160"/>
      <c r="E96" s="167"/>
      <c r="F96" s="162"/>
      <c r="G96" s="168"/>
      <c r="H96" s="168"/>
      <c r="I96" s="250"/>
      <c r="J96" s="78"/>
    </row>
    <row r="97" spans="2:10" ht="10.5" customHeight="1" x14ac:dyDescent="0.4">
      <c r="B97" s="145"/>
      <c r="C97" s="146"/>
      <c r="D97" s="147"/>
      <c r="E97" s="164"/>
      <c r="F97" s="188"/>
      <c r="G97" s="171"/>
      <c r="H97" s="171"/>
      <c r="I97" s="285"/>
      <c r="J97" s="76"/>
    </row>
    <row r="98" spans="2:10" ht="10.5" customHeight="1" x14ac:dyDescent="0.4">
      <c r="B98" s="151"/>
      <c r="D98" s="153" t="s">
        <v>76</v>
      </c>
      <c r="E98" s="165" t="s">
        <v>76</v>
      </c>
      <c r="F98" s="155"/>
      <c r="G98" s="132"/>
      <c r="H98" s="132"/>
      <c r="I98" s="286"/>
      <c r="J98" s="77"/>
    </row>
    <row r="99" spans="2:10" ht="10.5" customHeight="1" x14ac:dyDescent="0.4">
      <c r="B99" s="158"/>
      <c r="C99" s="159"/>
      <c r="D99" s="160"/>
      <c r="E99" s="167"/>
      <c r="F99" s="162"/>
      <c r="G99" s="187"/>
      <c r="H99" s="183"/>
      <c r="I99" s="250"/>
      <c r="J99" s="85"/>
    </row>
    <row r="100" spans="2:10" ht="10.5" customHeight="1" x14ac:dyDescent="0.4">
      <c r="B100" s="145"/>
      <c r="C100" s="146"/>
      <c r="D100" s="147"/>
      <c r="E100" s="164"/>
      <c r="F100" s="149"/>
      <c r="G100" s="171"/>
      <c r="H100" s="171"/>
      <c r="I100" s="285"/>
      <c r="J100" s="76"/>
    </row>
    <row r="101" spans="2:10" ht="10.5" customHeight="1" x14ac:dyDescent="0.4">
      <c r="B101" s="151"/>
      <c r="D101" s="153"/>
      <c r="E101" s="165"/>
      <c r="F101" s="155"/>
      <c r="G101" s="132"/>
      <c r="H101" s="132"/>
      <c r="I101" s="286"/>
      <c r="J101" s="157"/>
    </row>
    <row r="102" spans="2:10" ht="10.5" customHeight="1" x14ac:dyDescent="0.4">
      <c r="B102" s="158"/>
      <c r="C102" s="159"/>
      <c r="D102" s="160"/>
      <c r="E102" s="173"/>
      <c r="F102" s="162"/>
      <c r="G102" s="168"/>
      <c r="H102" s="168"/>
      <c r="I102" s="250"/>
      <c r="J102" s="78"/>
    </row>
    <row r="103" spans="2:10" ht="10.5" customHeight="1" x14ac:dyDescent="0.4">
      <c r="B103" s="151"/>
      <c r="D103" s="153"/>
      <c r="E103" s="165"/>
      <c r="F103" s="155"/>
      <c r="G103" s="156"/>
      <c r="H103" s="156"/>
      <c r="I103" s="285"/>
      <c r="J103" s="157"/>
    </row>
    <row r="104" spans="2:10" ht="10.5" customHeight="1" x14ac:dyDescent="0.4">
      <c r="B104" s="151"/>
      <c r="D104" s="153"/>
      <c r="E104" s="165"/>
      <c r="F104" s="155"/>
      <c r="G104" s="156"/>
      <c r="H104" s="156"/>
      <c r="I104" s="286"/>
      <c r="J104" s="157"/>
    </row>
    <row r="105" spans="2:10" ht="10.5" customHeight="1" thickBot="1" x14ac:dyDescent="0.45">
      <c r="B105" s="175"/>
      <c r="C105" s="176"/>
      <c r="D105" s="177"/>
      <c r="E105" s="178"/>
      <c r="F105" s="179"/>
      <c r="G105" s="180"/>
      <c r="H105" s="180"/>
      <c r="I105" s="287"/>
      <c r="J105" s="181"/>
    </row>
    <row r="106" spans="2:10" ht="10.5" customHeight="1" x14ac:dyDescent="0.4">
      <c r="B106" s="145"/>
      <c r="C106" s="146"/>
      <c r="D106" s="147"/>
      <c r="E106" s="148"/>
      <c r="F106" s="149"/>
      <c r="G106" s="150"/>
      <c r="H106" s="150"/>
      <c r="I106" s="288"/>
      <c r="J106" s="76"/>
    </row>
    <row r="107" spans="2:10" ht="10.5" customHeight="1" x14ac:dyDescent="0.4">
      <c r="B107" s="151"/>
      <c r="D107" s="153" t="s">
        <v>77</v>
      </c>
      <c r="E107" s="154" t="s">
        <v>112</v>
      </c>
      <c r="F107" s="155"/>
      <c r="G107" s="156"/>
      <c r="H107" s="156"/>
      <c r="I107" s="286"/>
      <c r="J107" s="157"/>
    </row>
    <row r="108" spans="2:10" ht="10.5" customHeight="1" x14ac:dyDescent="0.4">
      <c r="B108" s="158"/>
      <c r="C108" s="159"/>
      <c r="D108" s="160"/>
      <c r="E108" s="161"/>
      <c r="F108" s="162"/>
      <c r="G108" s="189"/>
      <c r="H108" s="185"/>
      <c r="I108" s="250"/>
      <c r="J108" s="78"/>
    </row>
    <row r="109" spans="2:10" ht="10.5" customHeight="1" x14ac:dyDescent="0.4">
      <c r="B109" s="145"/>
      <c r="C109" s="146"/>
      <c r="D109" s="147"/>
      <c r="E109" s="148"/>
      <c r="F109" s="149"/>
      <c r="G109" s="150"/>
      <c r="H109" s="150"/>
      <c r="I109" s="285"/>
      <c r="J109" s="76"/>
    </row>
    <row r="110" spans="2:10" ht="10.5" customHeight="1" x14ac:dyDescent="0.4">
      <c r="B110" s="151"/>
      <c r="D110" s="153"/>
      <c r="E110" s="154" t="s">
        <v>113</v>
      </c>
      <c r="F110" s="155"/>
      <c r="G110" s="156"/>
      <c r="H110" s="156"/>
      <c r="I110" s="286"/>
      <c r="J110" s="157"/>
    </row>
    <row r="111" spans="2:10" ht="10.5" customHeight="1" x14ac:dyDescent="0.4">
      <c r="B111" s="158"/>
      <c r="C111" s="159"/>
      <c r="D111" s="160"/>
      <c r="E111" s="161"/>
      <c r="F111" s="162"/>
      <c r="G111" s="168"/>
      <c r="H111" s="185"/>
      <c r="I111" s="250"/>
      <c r="J111" s="78"/>
    </row>
    <row r="112" spans="2:10" ht="10.5" customHeight="1" x14ac:dyDescent="0.4">
      <c r="B112" s="145"/>
      <c r="C112" s="146"/>
      <c r="D112" s="147"/>
      <c r="E112" s="164"/>
      <c r="F112" s="149"/>
      <c r="G112" s="150"/>
      <c r="H112" s="150"/>
      <c r="I112" s="285"/>
      <c r="J112" s="76"/>
    </row>
    <row r="113" spans="2:10" ht="10.5" customHeight="1" x14ac:dyDescent="0.4">
      <c r="B113" s="151"/>
      <c r="D113" s="153"/>
      <c r="E113" s="165"/>
      <c r="F113" s="155"/>
      <c r="G113" s="156"/>
      <c r="H113" s="156"/>
      <c r="I113" s="286"/>
      <c r="J113" s="157"/>
    </row>
    <row r="114" spans="2:10" ht="10.5" customHeight="1" x14ac:dyDescent="0.4">
      <c r="B114" s="158"/>
      <c r="C114" s="159"/>
      <c r="D114" s="160"/>
      <c r="E114" s="167"/>
      <c r="F114" s="162"/>
      <c r="G114" s="168"/>
      <c r="H114" s="168"/>
      <c r="I114" s="250"/>
      <c r="J114" s="78"/>
    </row>
    <row r="115" spans="2:10" ht="10.5" customHeight="1" x14ac:dyDescent="0.4">
      <c r="B115" s="145"/>
      <c r="C115" s="146"/>
      <c r="D115" s="147"/>
      <c r="E115" s="164"/>
      <c r="F115" s="149"/>
      <c r="G115" s="150"/>
      <c r="H115" s="150"/>
      <c r="I115" s="285"/>
      <c r="J115" s="76"/>
    </row>
    <row r="116" spans="2:10" ht="10.5" customHeight="1" x14ac:dyDescent="0.4">
      <c r="B116" s="151"/>
      <c r="D116" s="153"/>
      <c r="E116" s="165" t="s">
        <v>78</v>
      </c>
      <c r="F116" s="155"/>
      <c r="G116" s="156"/>
      <c r="H116" s="156"/>
      <c r="I116" s="286"/>
      <c r="J116" s="157"/>
    </row>
    <row r="117" spans="2:10" ht="10.5" customHeight="1" x14ac:dyDescent="0.4">
      <c r="B117" s="158"/>
      <c r="C117" s="159"/>
      <c r="D117" s="160"/>
      <c r="E117" s="167"/>
      <c r="F117" s="162"/>
      <c r="G117" s="168"/>
      <c r="H117" s="168"/>
      <c r="I117" s="250"/>
      <c r="J117" s="78"/>
    </row>
    <row r="118" spans="2:10" ht="10.5" customHeight="1" x14ac:dyDescent="0.4">
      <c r="B118" s="145"/>
      <c r="C118" s="146"/>
      <c r="D118" s="147"/>
      <c r="E118" s="164"/>
      <c r="F118" s="149"/>
      <c r="G118" s="150"/>
      <c r="H118" s="150"/>
      <c r="I118" s="285"/>
      <c r="J118" s="76"/>
    </row>
    <row r="119" spans="2:10" ht="10.5" customHeight="1" x14ac:dyDescent="0.4">
      <c r="B119" s="151"/>
      <c r="D119" s="153"/>
      <c r="E119" s="165"/>
      <c r="F119" s="155"/>
      <c r="G119" s="156"/>
      <c r="H119" s="156"/>
      <c r="I119" s="286"/>
      <c r="J119" s="157"/>
    </row>
    <row r="120" spans="2:10" ht="10.5" customHeight="1" x14ac:dyDescent="0.4">
      <c r="B120" s="158"/>
      <c r="C120" s="159"/>
      <c r="D120" s="160"/>
      <c r="E120" s="167"/>
      <c r="F120" s="162"/>
      <c r="G120" s="168"/>
      <c r="H120" s="168"/>
      <c r="I120" s="250"/>
      <c r="J120" s="78"/>
    </row>
    <row r="121" spans="2:10" ht="10.5" customHeight="1" x14ac:dyDescent="0.4">
      <c r="B121" s="145"/>
      <c r="C121" s="146"/>
      <c r="D121" s="147"/>
      <c r="E121" s="170"/>
      <c r="F121" s="149"/>
      <c r="G121" s="171"/>
      <c r="H121" s="171"/>
      <c r="I121" s="285"/>
      <c r="J121" s="76"/>
    </row>
    <row r="122" spans="2:10" ht="10.5" customHeight="1" x14ac:dyDescent="0.4">
      <c r="B122" s="151"/>
      <c r="D122" s="153"/>
      <c r="E122" s="165" t="s">
        <v>79</v>
      </c>
      <c r="F122" s="155"/>
      <c r="G122" s="132"/>
      <c r="H122" s="132"/>
      <c r="I122" s="286"/>
      <c r="J122" s="157"/>
    </row>
    <row r="123" spans="2:10" ht="10.5" customHeight="1" x14ac:dyDescent="0.4">
      <c r="B123" s="158"/>
      <c r="C123" s="159"/>
      <c r="D123" s="160"/>
      <c r="E123" s="167"/>
      <c r="F123" s="162"/>
      <c r="G123" s="163"/>
      <c r="H123" s="163"/>
      <c r="I123" s="250"/>
      <c r="J123" s="78"/>
    </row>
    <row r="124" spans="2:10" ht="10.5" customHeight="1" x14ac:dyDescent="0.4">
      <c r="B124" s="145"/>
      <c r="C124" s="146"/>
      <c r="D124" s="147"/>
      <c r="E124" s="164"/>
      <c r="F124" s="149"/>
      <c r="G124" s="171"/>
      <c r="H124" s="171"/>
      <c r="I124" s="285"/>
      <c r="J124" s="76"/>
    </row>
    <row r="125" spans="2:10" ht="10.5" customHeight="1" x14ac:dyDescent="0.4">
      <c r="B125" s="151"/>
      <c r="D125" s="153"/>
      <c r="E125" s="165"/>
      <c r="F125" s="155"/>
      <c r="G125" s="132"/>
      <c r="H125" s="132"/>
      <c r="I125" s="286"/>
      <c r="J125" s="157"/>
    </row>
    <row r="126" spans="2:10" ht="10.5" customHeight="1" x14ac:dyDescent="0.4">
      <c r="B126" s="158"/>
      <c r="C126" s="159"/>
      <c r="D126" s="160"/>
      <c r="E126" s="167"/>
      <c r="F126" s="162"/>
      <c r="G126" s="168"/>
      <c r="H126" s="168"/>
      <c r="I126" s="250"/>
      <c r="J126" s="78"/>
    </row>
    <row r="127" spans="2:10" ht="10.5" customHeight="1" x14ac:dyDescent="0.4">
      <c r="B127" s="145"/>
      <c r="C127" s="146"/>
      <c r="D127" s="147"/>
      <c r="E127" s="170"/>
      <c r="F127" s="149"/>
      <c r="G127" s="171"/>
      <c r="H127" s="171"/>
      <c r="I127" s="285"/>
      <c r="J127" s="76"/>
    </row>
    <row r="128" spans="2:10" ht="10.5" customHeight="1" x14ac:dyDescent="0.4">
      <c r="B128" s="151"/>
      <c r="C128" s="152" t="s">
        <v>114</v>
      </c>
      <c r="D128" s="153"/>
      <c r="E128" s="165"/>
      <c r="F128" s="155"/>
      <c r="G128" s="132"/>
      <c r="H128" s="132"/>
      <c r="I128" s="286"/>
      <c r="J128" s="157"/>
    </row>
    <row r="129" spans="2:10" ht="10.5" customHeight="1" x14ac:dyDescent="0.4">
      <c r="B129" s="158"/>
      <c r="C129" s="159"/>
      <c r="D129" s="160"/>
      <c r="E129" s="173"/>
      <c r="F129" s="162"/>
      <c r="G129" s="168"/>
      <c r="H129" s="168"/>
      <c r="I129" s="250"/>
      <c r="J129" s="78"/>
    </row>
    <row r="130" spans="2:10" ht="10.5" customHeight="1" x14ac:dyDescent="0.4">
      <c r="B130" s="145"/>
      <c r="C130" s="146"/>
      <c r="D130" s="147"/>
      <c r="E130" s="164"/>
      <c r="F130" s="149"/>
      <c r="G130" s="150"/>
      <c r="H130" s="150"/>
      <c r="I130" s="285"/>
      <c r="J130" s="76"/>
    </row>
    <row r="131" spans="2:10" ht="10.5" customHeight="1" x14ac:dyDescent="0.4">
      <c r="B131" s="151"/>
      <c r="D131" s="153" t="s">
        <v>81</v>
      </c>
      <c r="E131" s="165" t="s">
        <v>81</v>
      </c>
      <c r="F131" s="155"/>
      <c r="G131" s="156"/>
      <c r="H131" s="156"/>
      <c r="I131" s="286"/>
      <c r="J131" s="157"/>
    </row>
    <row r="132" spans="2:10" ht="10.5" customHeight="1" x14ac:dyDescent="0.4">
      <c r="B132" s="158"/>
      <c r="C132" s="159"/>
      <c r="D132" s="160"/>
      <c r="E132" s="167"/>
      <c r="F132" s="162"/>
      <c r="G132" s="163"/>
      <c r="H132" s="185"/>
      <c r="I132" s="250"/>
      <c r="J132" s="78"/>
    </row>
    <row r="133" spans="2:10" ht="10.5" customHeight="1" x14ac:dyDescent="0.4">
      <c r="B133" s="145"/>
      <c r="C133" s="146"/>
      <c r="D133" s="147"/>
      <c r="E133" s="164"/>
      <c r="F133" s="149"/>
      <c r="G133" s="150"/>
      <c r="H133" s="150"/>
      <c r="I133" s="285"/>
      <c r="J133" s="76"/>
    </row>
    <row r="134" spans="2:10" ht="10.5" customHeight="1" x14ac:dyDescent="0.4">
      <c r="B134" s="151"/>
      <c r="D134" s="153"/>
      <c r="E134" s="165"/>
      <c r="F134" s="155"/>
      <c r="G134" s="156"/>
      <c r="H134" s="156"/>
      <c r="I134" s="286"/>
      <c r="J134" s="157"/>
    </row>
    <row r="135" spans="2:10" ht="10.5" customHeight="1" x14ac:dyDescent="0.4">
      <c r="B135" s="158"/>
      <c r="C135" s="159"/>
      <c r="D135" s="160"/>
      <c r="E135" s="167"/>
      <c r="F135" s="162"/>
      <c r="G135" s="163"/>
      <c r="H135" s="163"/>
      <c r="I135" s="250"/>
      <c r="J135" s="78"/>
    </row>
    <row r="136" spans="2:10" ht="10.5" customHeight="1" x14ac:dyDescent="0.4">
      <c r="B136" s="145"/>
      <c r="C136" s="146"/>
      <c r="D136" s="147"/>
      <c r="E136" s="164"/>
      <c r="F136" s="149"/>
      <c r="G136" s="150"/>
      <c r="H136" s="150"/>
      <c r="I136" s="285"/>
      <c r="J136" s="76"/>
    </row>
    <row r="137" spans="2:10" ht="10.5" customHeight="1" x14ac:dyDescent="0.4">
      <c r="B137" s="151"/>
      <c r="D137" s="153"/>
      <c r="E137" s="165" t="s">
        <v>82</v>
      </c>
      <c r="F137" s="155"/>
      <c r="G137" s="156"/>
      <c r="H137" s="156"/>
      <c r="I137" s="286"/>
      <c r="J137" s="157"/>
    </row>
    <row r="138" spans="2:10" ht="10.5" customHeight="1" x14ac:dyDescent="0.4">
      <c r="B138" s="158"/>
      <c r="C138" s="159"/>
      <c r="D138" s="160"/>
      <c r="E138" s="167"/>
      <c r="F138" s="162"/>
      <c r="G138" s="163"/>
      <c r="H138" s="163"/>
      <c r="I138" s="250"/>
      <c r="J138" s="78"/>
    </row>
    <row r="139" spans="2:10" ht="10.5" customHeight="1" x14ac:dyDescent="0.4">
      <c r="B139" s="145"/>
      <c r="C139" s="146"/>
      <c r="D139" s="147"/>
      <c r="E139" s="164"/>
      <c r="F139" s="149"/>
      <c r="G139" s="150"/>
      <c r="H139" s="150"/>
      <c r="I139" s="285"/>
      <c r="J139" s="76"/>
    </row>
    <row r="140" spans="2:10" ht="10.5" customHeight="1" x14ac:dyDescent="0.4">
      <c r="B140" s="151"/>
      <c r="D140" s="153"/>
      <c r="E140" s="165"/>
      <c r="F140" s="155"/>
      <c r="G140" s="156"/>
      <c r="H140" s="156"/>
      <c r="I140" s="286"/>
      <c r="J140" s="157"/>
    </row>
    <row r="141" spans="2:10" ht="10.5" customHeight="1" x14ac:dyDescent="0.4">
      <c r="B141" s="158"/>
      <c r="C141" s="159"/>
      <c r="D141" s="160"/>
      <c r="E141" s="167"/>
      <c r="F141" s="162"/>
      <c r="G141" s="163"/>
      <c r="H141" s="163"/>
      <c r="I141" s="250"/>
      <c r="J141" s="78"/>
    </row>
    <row r="142" spans="2:10" ht="10.5" customHeight="1" x14ac:dyDescent="0.4">
      <c r="B142" s="145"/>
      <c r="C142" s="146"/>
      <c r="D142" s="147"/>
      <c r="E142" s="164"/>
      <c r="F142" s="149"/>
      <c r="G142" s="150"/>
      <c r="H142" s="150"/>
      <c r="I142" s="285"/>
      <c r="J142" s="76"/>
    </row>
    <row r="143" spans="2:10" ht="10.5" customHeight="1" x14ac:dyDescent="0.4">
      <c r="B143" s="151" t="s">
        <v>115</v>
      </c>
      <c r="D143" s="153"/>
      <c r="E143" s="165"/>
      <c r="F143" s="155"/>
      <c r="G143" s="156"/>
      <c r="H143" s="156"/>
      <c r="I143" s="286"/>
      <c r="J143" s="157"/>
    </row>
    <row r="144" spans="2:10" ht="10.5" customHeight="1" x14ac:dyDescent="0.4">
      <c r="B144" s="158"/>
      <c r="C144" s="159"/>
      <c r="D144" s="160"/>
      <c r="E144" s="167"/>
      <c r="F144" s="162"/>
      <c r="G144" s="163"/>
      <c r="H144" s="163"/>
      <c r="I144" s="250"/>
      <c r="J144" s="78"/>
    </row>
    <row r="145" spans="2:10" ht="10.5" customHeight="1" x14ac:dyDescent="0.4">
      <c r="B145" s="145"/>
      <c r="C145" s="146"/>
      <c r="D145" s="147"/>
      <c r="E145" s="164"/>
      <c r="F145" s="149"/>
      <c r="G145" s="150"/>
      <c r="H145" s="150"/>
      <c r="I145" s="285"/>
      <c r="J145" s="76"/>
    </row>
    <row r="146" spans="2:10" ht="10.5" customHeight="1" x14ac:dyDescent="0.4">
      <c r="B146" s="151"/>
      <c r="D146" s="153"/>
      <c r="E146" s="165" t="s">
        <v>84</v>
      </c>
      <c r="F146" s="174"/>
      <c r="G146" s="156"/>
      <c r="H146" s="156"/>
      <c r="I146" s="286"/>
      <c r="J146" s="157"/>
    </row>
    <row r="147" spans="2:10" ht="10.5" customHeight="1" x14ac:dyDescent="0.4">
      <c r="B147" s="158"/>
      <c r="C147" s="159"/>
      <c r="D147" s="160"/>
      <c r="E147" s="167"/>
      <c r="F147" s="162"/>
      <c r="G147" s="163"/>
      <c r="H147" s="185"/>
      <c r="I147" s="250"/>
      <c r="J147" s="78"/>
    </row>
    <row r="148" spans="2:10" ht="10.5" customHeight="1" x14ac:dyDescent="0.4">
      <c r="B148" s="145"/>
      <c r="C148" s="146"/>
      <c r="D148" s="147"/>
      <c r="E148" s="164"/>
      <c r="F148" s="149"/>
      <c r="G148" s="171"/>
      <c r="H148" s="171"/>
      <c r="I148" s="285"/>
      <c r="J148" s="76"/>
    </row>
    <row r="149" spans="2:10" ht="10.5" customHeight="1" x14ac:dyDescent="0.4">
      <c r="B149" s="151"/>
      <c r="D149" s="153"/>
      <c r="E149" s="165"/>
      <c r="F149" s="155"/>
      <c r="G149" s="190"/>
      <c r="H149" s="132"/>
      <c r="I149" s="286"/>
      <c r="J149" s="157"/>
    </row>
    <row r="150" spans="2:10" ht="10.5" customHeight="1" x14ac:dyDescent="0.4">
      <c r="B150" s="158"/>
      <c r="C150" s="159"/>
      <c r="D150" s="160"/>
      <c r="E150" s="167"/>
      <c r="F150" s="191"/>
      <c r="G150" s="168"/>
      <c r="H150" s="168"/>
      <c r="I150" s="250"/>
      <c r="J150" s="78"/>
    </row>
    <row r="151" spans="2:10" ht="10.5" customHeight="1" x14ac:dyDescent="0.4">
      <c r="B151" s="145"/>
      <c r="C151" s="146"/>
      <c r="D151" s="147"/>
      <c r="E151" s="164"/>
      <c r="F151" s="149"/>
      <c r="G151" s="171"/>
      <c r="H151" s="171"/>
      <c r="I151" s="285"/>
      <c r="J151" s="76"/>
    </row>
    <row r="152" spans="2:10" ht="10.5" customHeight="1" x14ac:dyDescent="0.4">
      <c r="B152" s="151"/>
      <c r="D152" s="153"/>
      <c r="E152" s="165" t="s">
        <v>85</v>
      </c>
      <c r="F152" s="155"/>
      <c r="G152" s="132"/>
      <c r="H152" s="132"/>
      <c r="I152" s="286"/>
      <c r="J152" s="157"/>
    </row>
    <row r="153" spans="2:10" ht="10.5" customHeight="1" thickBot="1" x14ac:dyDescent="0.45">
      <c r="B153" s="175"/>
      <c r="C153" s="176"/>
      <c r="D153" s="177"/>
      <c r="E153" s="178"/>
      <c r="F153" s="179"/>
      <c r="G153" s="186"/>
      <c r="H153" s="192"/>
      <c r="I153" s="287"/>
      <c r="J153" s="181"/>
    </row>
    <row r="161" spans="5:5" ht="10.5" customHeight="1" x14ac:dyDescent="0.4">
      <c r="E161" s="194"/>
    </row>
    <row r="164" spans="5:5" ht="15.75" customHeight="1" x14ac:dyDescent="0.4"/>
    <row r="165" spans="5:5" ht="15.75" customHeight="1" x14ac:dyDescent="0.4">
      <c r="E165" s="194"/>
    </row>
    <row r="166" spans="5:5" ht="15.75" customHeight="1" x14ac:dyDescent="0.4"/>
    <row r="167" spans="5:5" ht="15.75" customHeight="1" x14ac:dyDescent="0.4"/>
    <row r="168" spans="5:5" ht="15.75" customHeight="1" x14ac:dyDescent="0.4"/>
    <row r="169" spans="5:5" ht="15.75" customHeight="1" x14ac:dyDescent="0.4"/>
    <row r="170" spans="5:5" ht="15.75" customHeight="1" x14ac:dyDescent="0.4">
      <c r="E170" s="194"/>
    </row>
    <row r="171" spans="5:5" ht="15.75" customHeight="1" x14ac:dyDescent="0.4"/>
    <row r="172" spans="5:5" ht="15.75" customHeight="1" x14ac:dyDescent="0.4"/>
    <row r="173" spans="5:5" ht="15.75" customHeight="1" x14ac:dyDescent="0.4"/>
    <row r="174" spans="5:5" ht="15.75" customHeight="1" x14ac:dyDescent="0.4"/>
    <row r="175" spans="5:5" ht="15.75" customHeight="1" x14ac:dyDescent="0.4">
      <c r="E175" s="194"/>
    </row>
    <row r="176" spans="5:5" ht="15.75" customHeight="1" x14ac:dyDescent="0.4"/>
    <row r="177" spans="4:5" ht="15.75" customHeight="1" x14ac:dyDescent="0.4"/>
    <row r="178" spans="4:5" ht="15.75" customHeight="1" x14ac:dyDescent="0.4"/>
    <row r="179" spans="4:5" ht="15.75" customHeight="1" x14ac:dyDescent="0.4"/>
    <row r="180" spans="4:5" ht="15.75" customHeight="1" x14ac:dyDescent="0.4">
      <c r="E180" s="194"/>
    </row>
    <row r="181" spans="4:5" ht="15.75" customHeight="1" x14ac:dyDescent="0.4"/>
    <row r="182" spans="4:5" ht="15.75" customHeight="1" x14ac:dyDescent="0.4"/>
    <row r="183" spans="4:5" ht="15.75" customHeight="1" x14ac:dyDescent="0.4"/>
    <row r="184" spans="4:5" ht="15.75" customHeight="1" x14ac:dyDescent="0.4"/>
    <row r="185" spans="4:5" ht="15.75" customHeight="1" x14ac:dyDescent="0.4">
      <c r="E185" s="194"/>
    </row>
    <row r="186" spans="4:5" ht="15.75" customHeight="1" x14ac:dyDescent="0.4"/>
    <row r="187" spans="4:5" ht="15.75" customHeight="1" x14ac:dyDescent="0.4"/>
    <row r="188" spans="4:5" ht="15.75" customHeight="1" x14ac:dyDescent="0.4"/>
    <row r="189" spans="4:5" ht="15.75" customHeight="1" x14ac:dyDescent="0.4"/>
    <row r="190" spans="4:5" ht="15.75" customHeight="1" x14ac:dyDescent="0.4"/>
    <row r="191" spans="4:5" ht="15.75" customHeight="1" x14ac:dyDescent="0.4">
      <c r="D191" s="144"/>
      <c r="E191" s="193"/>
    </row>
    <row r="192" spans="4:5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</sheetData>
  <mergeCells count="55">
    <mergeCell ref="B2:D3"/>
    <mergeCell ref="E2:E3"/>
    <mergeCell ref="F2:H3"/>
    <mergeCell ref="J2:J3"/>
    <mergeCell ref="I4:I6"/>
    <mergeCell ref="I2:I3"/>
    <mergeCell ref="I16:I18"/>
    <mergeCell ref="I7:I9"/>
    <mergeCell ref="I10:I12"/>
    <mergeCell ref="I13:I15"/>
    <mergeCell ref="I28:I30"/>
    <mergeCell ref="I31:I33"/>
    <mergeCell ref="I34:I36"/>
    <mergeCell ref="I19:I21"/>
    <mergeCell ref="I22:I24"/>
    <mergeCell ref="I25:I27"/>
    <mergeCell ref="I46:I48"/>
    <mergeCell ref="I49:I51"/>
    <mergeCell ref="I52:I54"/>
    <mergeCell ref="I37:I39"/>
    <mergeCell ref="I40:I42"/>
    <mergeCell ref="I43:I45"/>
    <mergeCell ref="I55:I57"/>
    <mergeCell ref="I58:I60"/>
    <mergeCell ref="I67:I69"/>
    <mergeCell ref="I70:I72"/>
    <mergeCell ref="I73:I75"/>
    <mergeCell ref="I61:I63"/>
    <mergeCell ref="I64:I66"/>
    <mergeCell ref="I76:I78"/>
    <mergeCell ref="I79:I81"/>
    <mergeCell ref="I82:I84"/>
    <mergeCell ref="I85:I87"/>
    <mergeCell ref="I88:I90"/>
    <mergeCell ref="I100:I102"/>
    <mergeCell ref="I103:I105"/>
    <mergeCell ref="I106:I108"/>
    <mergeCell ref="I91:I93"/>
    <mergeCell ref="I94:I96"/>
    <mergeCell ref="I97:I99"/>
    <mergeCell ref="I118:I120"/>
    <mergeCell ref="I121:I123"/>
    <mergeCell ref="I124:I126"/>
    <mergeCell ref="I109:I111"/>
    <mergeCell ref="I112:I114"/>
    <mergeCell ref="I115:I117"/>
    <mergeCell ref="I136:I138"/>
    <mergeCell ref="I139:I141"/>
    <mergeCell ref="I142:I144"/>
    <mergeCell ref="I127:I129"/>
    <mergeCell ref="I130:I132"/>
    <mergeCell ref="I133:I135"/>
    <mergeCell ref="I145:I147"/>
    <mergeCell ref="I148:I150"/>
    <mergeCell ref="I151:I153"/>
  </mergeCells>
  <phoneticPr fontId="3"/>
  <printOptions horizontalCentered="1"/>
  <pageMargins left="0.39370078740157483" right="0.39370078740157483" top="0.98425196850393704" bottom="0.39370078740157483" header="0.31496062992125984" footer="0.31496062992125984"/>
  <pageSetup paperSize="9" scale="93" orientation="landscape" blackAndWhite="1" r:id="rId1"/>
  <rowBreaks count="4" manualBreakCount="4">
    <brk id="45" min="1" max="10" man="1"/>
    <brk id="78" min="1" max="10" man="1"/>
    <brk id="105" min="1" max="10" man="1"/>
    <brk id="153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総括</vt:lpstr>
      <vt:lpstr>機械設備</vt:lpstr>
      <vt:lpstr>電気設備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藤沢 亜希</dc:creator>
  <cp:lastModifiedBy>藤沢 亜希</cp:lastModifiedBy>
  <cp:lastPrinted>2025-06-10T01:54:31Z</cp:lastPrinted>
  <dcterms:created xsi:type="dcterms:W3CDTF">2025-06-10T00:14:03Z</dcterms:created>
  <dcterms:modified xsi:type="dcterms:W3CDTF">2025-06-10T04:32:13Z</dcterms:modified>
</cp:coreProperties>
</file>