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PdVpNDKpJU58tWLApc9drEk9NZ0OmJ2QMsyLfMGq4i1PC/+NBcbKaWXFAecJve+xbz0cXb7C8jFPRbfLGVo2A==" workbookSaltValue="rL2Eu7rLD3a8B3fGuT8LBg=="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<sst xmlns="http://schemas.openxmlformats.org/spreadsheetml/2006/main" xmlns:r="http://schemas.openxmlformats.org/officeDocument/2006/relationships" count="114" uniqueCount="114">
  <si>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</si>
  <si>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</si>
  <si>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</si>
  <si>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</si>
  <si>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</si>
  <si>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</si>
  <si>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</si>
  <si>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</si>
  <si>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 xml:space="preserve">　一般的に、「有形固定資産減価償却率」の数値が高くなれば、法定耐用年数に近い資産を多く保有していることを示しています。「有形固定資産減価償却率」は、類似団体平均より高い傾向にありますが、統廃合事業（農集→公共）を進めている段階であり、供用開始から30年経つ施設についてはすべて統合し、未来投資を行わない計画です。また、統合しない施設は、比較的供用開始から日が浅く、老朽化が進行していない傾向にあると考えられ、更新需要計画などの早期対策が比較的講じやすい状況にあることが窺えます。
</t>
  </si>
  <si>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</si>
  <si>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</si>
  <si>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</si>
  <si>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</si>
  <si>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</si>
  <si>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</si>
  <si>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</si>
  <si>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</si>
  <si>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</si>
  <si>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</si>
  <si>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</si>
  <si>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</si>
  <si>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</si>
  <si>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</si>
  <si>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</si>
  <si>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</si>
  <si>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</si>
  <si>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</si>
  <si>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</si>
  <si>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</si>
  <si>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</si>
  <si>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</si>
  <si>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</si>
  <si>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</si>
  <si>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</si>
  <si>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</si>
  <si>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</si>
  <si>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</si>
  <si>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</si>
  <si>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</si>
  <si>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</si>
  <si>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</si>
  <si>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</si>
  <si>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</si>
  <si>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</si>
  <si>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</si>
  <si>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</si>
  <si>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</si>
  <si>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</si>
  <si>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</si>
  <si>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</si>
  <si>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</si>
  <si>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</si>
  <si>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</si>
  <si>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</si>
  <si>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</si>
  <si>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</si>
  <si>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</si>
  <si>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</si>
  <si>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</si>
  <si>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</si>
  <si>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</si>
  <si>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</si>
  <si>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</si>
  <si>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</si>
  <si>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</si>
  <si>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</si>
  <si>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</si>
  <si>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</si>
  <si>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</si>
  <si>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</si>
  <si>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</si>
  <si>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</si>
  <si>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</si>
  <si>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　「経常収支比率」、「経費回収率」ともに平均より高い傾向にあります。また、「汚水処理原価」は平均より低い水準にあります。これは、資本費の減少や民間委託など費用の抑制等による要因も考えられますが、現状は、一般会計から繰入を行っていることが大きく作用していると考えます。
　「流動比率」は、平均を上回っておりますが、単年度収益が少ない事業であることから、未来投資のための資金を賄うために引続き財源のストックをしていかなければなりません。
　効率性では、「施設利用率」は類似団体とほぼ同水準で、「水洗化率」は平均値より高くなっていますが、引き続き統廃合を行い効率性を高めていく予定です。</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</si>
  <si>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</si>
  <si>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</si>
  <si>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</si>
  <si>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</si>
  <si>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</si>
  <si>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</si>
  <si>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</si>
  <si>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</si>
  <si>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</si>
  <si>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</si>
  <si>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</si>
  <si>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</si>
  <si>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</si>
  <si>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</si>
  <si>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</si>
  <si>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</si>
  <si>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</si>
  <si>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</si>
  <si>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</si>
  <si>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</si>
  <si>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</si>
  <si>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</si>
  <si>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</si>
  <si>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東御市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</si>
  <si>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</si>
  <si>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</si>
  <si>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</si>
  <si>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</si>
  <si>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</si>
  <si>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</si>
  <si>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</si>
  <si>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</si>
  <si>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</si>
  <si>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</si>
  <si>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</si>
  <si>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</si>
  <si>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</si>
  <si>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</si>
  <si>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</si>
  <si>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経営の健全性については、一定の水準にあるものと考えますが、これも一般会計負担によるところが作用しているものと考えられます。
　施設は、供用開始から30年以上が経つ施設がありますが、その施設に関しては、統廃合事業（農集→公共へ）を進めていますので、施設の建設投資等は発生しない見込みです。また、残る施設については、比較的老朽化が進行していないことから、事業の恒久的な維持と今後予定される施設の老朽化対策を鑑み、適正規模への再構築を進めながら適正な使用料水準を維持することが求められるものと考え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</si>
</sst>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0.11</c:v>
                </c:pt>
                <c:pt idx="1">
                  <c:v>0.1</c:v>
                </c:pt>
                <c:pt idx="2">
                  <c:v>8.e-002</c:v>
                </c:pt>
                <c:pt idx="3">
                  <c:v>5.e-002</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72.260000000000005</c:v>
                </c:pt>
                <c:pt idx="1">
                  <c:v>54.78</c:v>
                </c:pt>
                <c:pt idx="2">
                  <c:v>58.27</c:v>
                </c:pt>
                <c:pt idx="3">
                  <c:v>59.34</c:v>
                </c:pt>
                <c:pt idx="4">
                  <c:v>46.42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92.69</c:v>
                </c:pt>
                <c:pt idx="1">
                  <c:v>92.84</c:v>
                </c:pt>
                <c:pt idx="2">
                  <c:v>93.42</c:v>
                </c:pt>
                <c:pt idx="3">
                  <c:v>93.49</c:v>
                </c:pt>
                <c:pt idx="4">
                  <c:v>93.64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108.39</c:v>
                </c:pt>
                <c:pt idx="1">
                  <c:v>110.31</c:v>
                </c:pt>
                <c:pt idx="2">
                  <c:v>105.41</c:v>
                </c:pt>
                <c:pt idx="3">
                  <c:v>106.24</c:v>
                </c:pt>
                <c:pt idx="4">
                  <c:v>104.9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101.91</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30.54</c:v>
                </c:pt>
                <c:pt idx="1">
                  <c:v>32.880000000000003</c:v>
                </c:pt>
                <c:pt idx="2">
                  <c:v>35.299999999999997</c:v>
                </c:pt>
                <c:pt idx="3">
                  <c:v>36.85</c:v>
                </c:pt>
                <c:pt idx="4">
                  <c:v>38.51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28.19</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127.98</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101.77</c:v>
                </c:pt>
                <c:pt idx="1">
                  <c:v>123.09</c:v>
                </c:pt>
                <c:pt idx="2">
                  <c:v>155.16999999999999</c:v>
                </c:pt>
                <c:pt idx="3">
                  <c:v>168.78</c:v>
                </c:pt>
                <c:pt idx="4">
                  <c:v>178.44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44.14</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541.6</c:v>
                </c:pt>
                <c:pt idx="1">
                  <c:v>438.07</c:v>
                </c:pt>
                <c:pt idx="2">
                  <c:v>367.84</c:v>
                </c:pt>
                <c:pt idx="3">
                  <c:v>689.65</c:v>
                </c:pt>
                <c:pt idx="4">
                  <c:v>800.2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165.94</c:v>
                </c:pt>
                <c:pt idx="1">
                  <c:v>166.37</c:v>
                </c:pt>
                <c:pt idx="2">
                  <c:v>167.5</c:v>
                </c:pt>
                <c:pt idx="3">
                  <c:v>167.59</c:v>
                </c:pt>
                <c:pt idx="4">
                  <c:v>168.82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5"/>
      <c r="D7" s="5"/>
      <c r="E7" s="5"/>
      <c r="F7" s="5"/>
      <c r="G7" s="5"/>
      <c r="H7" s="5"/>
      <c r="I7" s="5" t="s">
        <v>17</v>
      </c>
      <c r="J7" s="5"/>
      <c r="K7" s="5"/>
      <c r="L7" s="5"/>
      <c r="M7" s="5"/>
      <c r="N7" s="5"/>
      <c r="O7" s="5"/>
      <c r="P7" s="5" t="s">
        <v>10</v>
      </c>
      <c r="Q7" s="5"/>
      <c r="R7" s="5"/>
      <c r="S7" s="5"/>
      <c r="T7" s="5"/>
      <c r="U7" s="5"/>
      <c r="V7" s="5"/>
      <c r="W7" s="5" t="s">
        <v>1</v>
      </c>
      <c r="X7" s="5"/>
      <c r="Y7" s="5"/>
      <c r="Z7" s="5"/>
      <c r="AA7" s="5"/>
      <c r="AB7" s="5"/>
      <c r="AC7" s="5"/>
      <c r="AD7" s="5" t="s">
        <v>9</v>
      </c>
      <c r="AE7" s="5"/>
      <c r="AF7" s="5"/>
      <c r="AG7" s="5"/>
      <c r="AH7" s="5"/>
      <c r="AI7" s="5"/>
      <c r="AJ7" s="5"/>
      <c r="AK7" s="3"/>
      <c r="AL7" s="5" t="s">
        <v>18</v>
      </c>
      <c r="AM7" s="5"/>
      <c r="AN7" s="5"/>
      <c r="AO7" s="5"/>
      <c r="AP7" s="5"/>
      <c r="AQ7" s="5"/>
      <c r="AR7" s="5"/>
      <c r="AS7" s="5"/>
      <c r="AT7" s="5" t="s">
        <v>15</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29256</v>
      </c>
      <c r="AM8" s="21"/>
      <c r="AN8" s="21"/>
      <c r="AO8" s="21"/>
      <c r="AP8" s="21"/>
      <c r="AQ8" s="21"/>
      <c r="AR8" s="21"/>
      <c r="AS8" s="21"/>
      <c r="AT8" s="7">
        <f>データ!T6</f>
        <v>112.37</v>
      </c>
      <c r="AU8" s="7"/>
      <c r="AV8" s="7"/>
      <c r="AW8" s="7"/>
      <c r="AX8" s="7"/>
      <c r="AY8" s="7"/>
      <c r="AZ8" s="7"/>
      <c r="BA8" s="7"/>
      <c r="BB8" s="7">
        <f>データ!U6</f>
        <v>260.35000000000002</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82.95</v>
      </c>
      <c r="J10" s="7"/>
      <c r="K10" s="7"/>
      <c r="L10" s="7"/>
      <c r="M10" s="7"/>
      <c r="N10" s="7"/>
      <c r="O10" s="7"/>
      <c r="P10" s="7">
        <f>データ!P6</f>
        <v>9.8699999999999992</v>
      </c>
      <c r="Q10" s="7"/>
      <c r="R10" s="7"/>
      <c r="S10" s="7"/>
      <c r="T10" s="7"/>
      <c r="U10" s="7"/>
      <c r="V10" s="7"/>
      <c r="W10" s="7">
        <f>データ!Q6</f>
        <v>79.09</v>
      </c>
      <c r="X10" s="7"/>
      <c r="Y10" s="7"/>
      <c r="Z10" s="7"/>
      <c r="AA10" s="7"/>
      <c r="AB10" s="7"/>
      <c r="AC10" s="7"/>
      <c r="AD10" s="21">
        <f>データ!R6</f>
        <v>3355</v>
      </c>
      <c r="AE10" s="21"/>
      <c r="AF10" s="21"/>
      <c r="AG10" s="21"/>
      <c r="AH10" s="21"/>
      <c r="AI10" s="21"/>
      <c r="AJ10" s="21"/>
      <c r="AK10" s="2"/>
      <c r="AL10" s="21">
        <f>データ!V6</f>
        <v>2878</v>
      </c>
      <c r="AM10" s="21"/>
      <c r="AN10" s="21"/>
      <c r="AO10" s="21"/>
      <c r="AP10" s="21"/>
      <c r="AQ10" s="21"/>
      <c r="AR10" s="21"/>
      <c r="AS10" s="21"/>
      <c r="AT10" s="7">
        <f>データ!W6</f>
        <v>1.26</v>
      </c>
      <c r="AU10" s="7"/>
      <c r="AV10" s="7"/>
      <c r="AW10" s="7"/>
      <c r="AX10" s="7"/>
      <c r="AY10" s="7"/>
      <c r="AZ10" s="7"/>
      <c r="BA10" s="7"/>
      <c r="BB10" s="7">
        <f>データ!X6</f>
        <v>2284.13</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73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8</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14</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12</v>
      </c>
      <c r="J84" s="12" t="s">
        <v>49</v>
      </c>
      <c r="K84" s="12" t="s">
        <v>50</v>
      </c>
      <c r="L84" s="12" t="s">
        <v>4</v>
      </c>
      <c r="M84" s="12" t="s">
        <v>34</v>
      </c>
      <c r="N84" s="12" t="s">
        <v>52</v>
      </c>
      <c r="O84" s="12" t="s">
        <v>54</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N18pKMlLmrI41pLcUm6rGK03V5S4PY2FTDyUM+hdsjJAoJvQmE2zGb5vJfjy0D5WJBAyU1BAjnEFk3UH+/0gA==" saltValue="gHG76xG69FI7HGddjo8Gg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74</v>
      </c>
      <c r="M5" s="66" t="s">
        <v>9</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91</v>
      </c>
      <c r="AE5" s="66" t="s">
        <v>92</v>
      </c>
      <c r="AF5" s="66" t="s">
        <v>93</v>
      </c>
      <c r="AG5" s="66" t="s">
        <v>94</v>
      </c>
      <c r="AH5" s="66" t="s">
        <v>95</v>
      </c>
      <c r="AI5" s="66" t="s">
        <v>44</v>
      </c>
      <c r="AJ5" s="66" t="s">
        <v>85</v>
      </c>
      <c r="AK5" s="66" t="s">
        <v>86</v>
      </c>
      <c r="AL5" s="66" t="s">
        <v>87</v>
      </c>
      <c r="AM5" s="66" t="s">
        <v>88</v>
      </c>
      <c r="AN5" s="66" t="s">
        <v>89</v>
      </c>
      <c r="AO5" s="66" t="s">
        <v>91</v>
      </c>
      <c r="AP5" s="66" t="s">
        <v>92</v>
      </c>
      <c r="AQ5" s="66" t="s">
        <v>93</v>
      </c>
      <c r="AR5" s="66" t="s">
        <v>94</v>
      </c>
      <c r="AS5" s="66" t="s">
        <v>95</v>
      </c>
      <c r="AT5" s="66" t="s">
        <v>90</v>
      </c>
      <c r="AU5" s="66" t="s">
        <v>85</v>
      </c>
      <c r="AV5" s="66" t="s">
        <v>86</v>
      </c>
      <c r="AW5" s="66" t="s">
        <v>87</v>
      </c>
      <c r="AX5" s="66" t="s">
        <v>88</v>
      </c>
      <c r="AY5" s="66" t="s">
        <v>89</v>
      </c>
      <c r="AZ5" s="66" t="s">
        <v>91</v>
      </c>
      <c r="BA5" s="66" t="s">
        <v>92</v>
      </c>
      <c r="BB5" s="66" t="s">
        <v>93</v>
      </c>
      <c r="BC5" s="66" t="s">
        <v>94</v>
      </c>
      <c r="BD5" s="66" t="s">
        <v>95</v>
      </c>
      <c r="BE5" s="66" t="s">
        <v>90</v>
      </c>
      <c r="BF5" s="66" t="s">
        <v>85</v>
      </c>
      <c r="BG5" s="66" t="s">
        <v>86</v>
      </c>
      <c r="BH5" s="66" t="s">
        <v>87</v>
      </c>
      <c r="BI5" s="66" t="s">
        <v>88</v>
      </c>
      <c r="BJ5" s="66" t="s">
        <v>89</v>
      </c>
      <c r="BK5" s="66" t="s">
        <v>91</v>
      </c>
      <c r="BL5" s="66" t="s">
        <v>92</v>
      </c>
      <c r="BM5" s="66" t="s">
        <v>93</v>
      </c>
      <c r="BN5" s="66" t="s">
        <v>94</v>
      </c>
      <c r="BO5" s="66" t="s">
        <v>95</v>
      </c>
      <c r="BP5" s="66" t="s">
        <v>90</v>
      </c>
      <c r="BQ5" s="66" t="s">
        <v>85</v>
      </c>
      <c r="BR5" s="66" t="s">
        <v>86</v>
      </c>
      <c r="BS5" s="66" t="s">
        <v>87</v>
      </c>
      <c r="BT5" s="66" t="s">
        <v>88</v>
      </c>
      <c r="BU5" s="66" t="s">
        <v>89</v>
      </c>
      <c r="BV5" s="66" t="s">
        <v>91</v>
      </c>
      <c r="BW5" s="66" t="s">
        <v>92</v>
      </c>
      <c r="BX5" s="66" t="s">
        <v>93</v>
      </c>
      <c r="BY5" s="66" t="s">
        <v>94</v>
      </c>
      <c r="BZ5" s="66" t="s">
        <v>95</v>
      </c>
      <c r="CA5" s="66" t="s">
        <v>90</v>
      </c>
      <c r="CB5" s="66" t="s">
        <v>85</v>
      </c>
      <c r="CC5" s="66" t="s">
        <v>86</v>
      </c>
      <c r="CD5" s="66" t="s">
        <v>87</v>
      </c>
      <c r="CE5" s="66" t="s">
        <v>88</v>
      </c>
      <c r="CF5" s="66" t="s">
        <v>89</v>
      </c>
      <c r="CG5" s="66" t="s">
        <v>91</v>
      </c>
      <c r="CH5" s="66" t="s">
        <v>92</v>
      </c>
      <c r="CI5" s="66" t="s">
        <v>93</v>
      </c>
      <c r="CJ5" s="66" t="s">
        <v>94</v>
      </c>
      <c r="CK5" s="66" t="s">
        <v>95</v>
      </c>
      <c r="CL5" s="66" t="s">
        <v>90</v>
      </c>
      <c r="CM5" s="66" t="s">
        <v>85</v>
      </c>
      <c r="CN5" s="66" t="s">
        <v>86</v>
      </c>
      <c r="CO5" s="66" t="s">
        <v>87</v>
      </c>
      <c r="CP5" s="66" t="s">
        <v>88</v>
      </c>
      <c r="CQ5" s="66" t="s">
        <v>89</v>
      </c>
      <c r="CR5" s="66" t="s">
        <v>91</v>
      </c>
      <c r="CS5" s="66" t="s">
        <v>92</v>
      </c>
      <c r="CT5" s="66" t="s">
        <v>93</v>
      </c>
      <c r="CU5" s="66" t="s">
        <v>94</v>
      </c>
      <c r="CV5" s="66" t="s">
        <v>95</v>
      </c>
      <c r="CW5" s="66" t="s">
        <v>90</v>
      </c>
      <c r="CX5" s="66" t="s">
        <v>85</v>
      </c>
      <c r="CY5" s="66" t="s">
        <v>86</v>
      </c>
      <c r="CZ5" s="66" t="s">
        <v>87</v>
      </c>
      <c r="DA5" s="66" t="s">
        <v>88</v>
      </c>
      <c r="DB5" s="66" t="s">
        <v>89</v>
      </c>
      <c r="DC5" s="66" t="s">
        <v>91</v>
      </c>
      <c r="DD5" s="66" t="s">
        <v>92</v>
      </c>
      <c r="DE5" s="66" t="s">
        <v>93</v>
      </c>
      <c r="DF5" s="66" t="s">
        <v>94</v>
      </c>
      <c r="DG5" s="66" t="s">
        <v>95</v>
      </c>
      <c r="DH5" s="66" t="s">
        <v>90</v>
      </c>
      <c r="DI5" s="66" t="s">
        <v>85</v>
      </c>
      <c r="DJ5" s="66" t="s">
        <v>86</v>
      </c>
      <c r="DK5" s="66" t="s">
        <v>87</v>
      </c>
      <c r="DL5" s="66" t="s">
        <v>88</v>
      </c>
      <c r="DM5" s="66" t="s">
        <v>89</v>
      </c>
      <c r="DN5" s="66" t="s">
        <v>91</v>
      </c>
      <c r="DO5" s="66" t="s">
        <v>92</v>
      </c>
      <c r="DP5" s="66" t="s">
        <v>93</v>
      </c>
      <c r="DQ5" s="66" t="s">
        <v>94</v>
      </c>
      <c r="DR5" s="66" t="s">
        <v>95</v>
      </c>
      <c r="DS5" s="66" t="s">
        <v>90</v>
      </c>
      <c r="DT5" s="66" t="s">
        <v>85</v>
      </c>
      <c r="DU5" s="66" t="s">
        <v>86</v>
      </c>
      <c r="DV5" s="66" t="s">
        <v>87</v>
      </c>
      <c r="DW5" s="66" t="s">
        <v>88</v>
      </c>
      <c r="DX5" s="66" t="s">
        <v>89</v>
      </c>
      <c r="DY5" s="66" t="s">
        <v>91</v>
      </c>
      <c r="DZ5" s="66" t="s">
        <v>92</v>
      </c>
      <c r="EA5" s="66" t="s">
        <v>93</v>
      </c>
      <c r="EB5" s="66" t="s">
        <v>94</v>
      </c>
      <c r="EC5" s="66" t="s">
        <v>95</v>
      </c>
      <c r="ED5" s="66" t="s">
        <v>90</v>
      </c>
      <c r="EE5" s="66" t="s">
        <v>85</v>
      </c>
      <c r="EF5" s="66" t="s">
        <v>86</v>
      </c>
      <c r="EG5" s="66" t="s">
        <v>87</v>
      </c>
      <c r="EH5" s="66" t="s">
        <v>88</v>
      </c>
      <c r="EI5" s="66" t="s">
        <v>89</v>
      </c>
      <c r="EJ5" s="66" t="s">
        <v>91</v>
      </c>
      <c r="EK5" s="66" t="s">
        <v>92</v>
      </c>
      <c r="EL5" s="66" t="s">
        <v>93</v>
      </c>
      <c r="EM5" s="66" t="s">
        <v>94</v>
      </c>
      <c r="EN5" s="66" t="s">
        <v>95</v>
      </c>
      <c r="EO5" s="66" t="s">
        <v>90</v>
      </c>
    </row>
    <row r="6" spans="1:148" s="55" customFormat="1">
      <c r="A6" s="56" t="s">
        <v>96</v>
      </c>
      <c r="B6" s="61">
        <f t="shared" ref="B6:X6" si="1">B7</f>
        <v>2023</v>
      </c>
      <c r="C6" s="61">
        <f t="shared" si="1"/>
        <v>202193</v>
      </c>
      <c r="D6" s="61">
        <f t="shared" si="1"/>
        <v>46</v>
      </c>
      <c r="E6" s="61">
        <f t="shared" si="1"/>
        <v>17</v>
      </c>
      <c r="F6" s="61">
        <f t="shared" si="1"/>
        <v>5</v>
      </c>
      <c r="G6" s="61">
        <f t="shared" si="1"/>
        <v>0</v>
      </c>
      <c r="H6" s="61" t="str">
        <f t="shared" si="1"/>
        <v>長野県　東御市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82.95</v>
      </c>
      <c r="P6" s="69">
        <f t="shared" si="1"/>
        <v>9.8699999999999992</v>
      </c>
      <c r="Q6" s="69">
        <f t="shared" si="1"/>
        <v>79.09</v>
      </c>
      <c r="R6" s="69">
        <f t="shared" si="1"/>
        <v>3355</v>
      </c>
      <c r="S6" s="69">
        <f t="shared" si="1"/>
        <v>29256</v>
      </c>
      <c r="T6" s="69">
        <f t="shared" si="1"/>
        <v>112.37</v>
      </c>
      <c r="U6" s="69">
        <f t="shared" si="1"/>
        <v>260.35000000000002</v>
      </c>
      <c r="V6" s="69">
        <f t="shared" si="1"/>
        <v>2878</v>
      </c>
      <c r="W6" s="69">
        <f t="shared" si="1"/>
        <v>1.26</v>
      </c>
      <c r="X6" s="69">
        <f t="shared" si="1"/>
        <v>2284.13</v>
      </c>
      <c r="Y6" s="77">
        <f t="shared" ref="Y6:AH6" si="2">IF(Y7="",NA(),Y7)</f>
        <v>108.39</v>
      </c>
      <c r="Z6" s="77">
        <f t="shared" si="2"/>
        <v>110.31</v>
      </c>
      <c r="AA6" s="77">
        <f t="shared" si="2"/>
        <v>105.41</v>
      </c>
      <c r="AB6" s="77">
        <f t="shared" si="2"/>
        <v>106.24</v>
      </c>
      <c r="AC6" s="77">
        <f t="shared" si="2"/>
        <v>104.9</v>
      </c>
      <c r="AD6" s="77">
        <f t="shared" si="2"/>
        <v>101.91</v>
      </c>
      <c r="AE6" s="77">
        <f t="shared" si="2"/>
        <v>103.09</v>
      </c>
      <c r="AF6" s="77">
        <f t="shared" si="2"/>
        <v>102.11</v>
      </c>
      <c r="AG6" s="77">
        <f t="shared" si="2"/>
        <v>101.91</v>
      </c>
      <c r="AH6" s="77">
        <f t="shared" si="2"/>
        <v>103.07</v>
      </c>
      <c r="AI6" s="69" t="str">
        <f>IF(AI7="","",IF(AI7="-","【-】","【"&amp;SUBSTITUTE(TEXT(AI7,"#,##0.00"),"-","△")&amp;"】"))</f>
        <v>【104.44】</v>
      </c>
      <c r="AJ6" s="69">
        <f t="shared" ref="AJ6:AS6" si="3">IF(AJ7="",NA(),AJ7)</f>
        <v>0</v>
      </c>
      <c r="AK6" s="69">
        <f t="shared" si="3"/>
        <v>0</v>
      </c>
      <c r="AL6" s="69">
        <f t="shared" si="3"/>
        <v>0</v>
      </c>
      <c r="AM6" s="69">
        <f t="shared" si="3"/>
        <v>0</v>
      </c>
      <c r="AN6" s="69">
        <f t="shared" si="3"/>
        <v>0</v>
      </c>
      <c r="AO6" s="77">
        <f t="shared" si="3"/>
        <v>127.98</v>
      </c>
      <c r="AP6" s="77">
        <f t="shared" si="3"/>
        <v>101.24</v>
      </c>
      <c r="AQ6" s="77">
        <f t="shared" si="3"/>
        <v>124.9</v>
      </c>
      <c r="AR6" s="77">
        <f t="shared" si="3"/>
        <v>124.8</v>
      </c>
      <c r="AS6" s="77">
        <f t="shared" si="3"/>
        <v>120.64</v>
      </c>
      <c r="AT6" s="69" t="str">
        <f>IF(AT7="","",IF(AT7="-","【-】","【"&amp;SUBSTITUTE(TEXT(AT7,"#,##0.00"),"-","△")&amp;"】"))</f>
        <v>【124.06】</v>
      </c>
      <c r="AU6" s="77">
        <f t="shared" ref="AU6:BD6" si="4">IF(AU7="",NA(),AU7)</f>
        <v>101.77</v>
      </c>
      <c r="AV6" s="77">
        <f t="shared" si="4"/>
        <v>123.09</v>
      </c>
      <c r="AW6" s="77">
        <f t="shared" si="4"/>
        <v>155.16999999999999</v>
      </c>
      <c r="AX6" s="77">
        <f t="shared" si="4"/>
        <v>168.78</v>
      </c>
      <c r="AY6" s="77">
        <f t="shared" si="4"/>
        <v>178.44</v>
      </c>
      <c r="AZ6" s="77">
        <f t="shared" si="4"/>
        <v>44.14</v>
      </c>
      <c r="BA6" s="77">
        <f t="shared" si="4"/>
        <v>37.24</v>
      </c>
      <c r="BB6" s="77">
        <f t="shared" si="4"/>
        <v>33.58</v>
      </c>
      <c r="BC6" s="77">
        <f t="shared" si="4"/>
        <v>35.42</v>
      </c>
      <c r="BD6" s="77">
        <f t="shared" si="4"/>
        <v>39.82</v>
      </c>
      <c r="BE6" s="69" t="str">
        <f>IF(BE7="","",IF(BE7="-","【-】","【"&amp;SUBSTITUTE(TEXT(BE7,"#,##0.00"),"-","△")&amp;"】"))</f>
        <v>【42.02】</v>
      </c>
      <c r="BF6" s="77">
        <f t="shared" ref="BF6:BO6" si="5">IF(BF7="",NA(),BF7)</f>
        <v>541.6</v>
      </c>
      <c r="BG6" s="77">
        <f t="shared" si="5"/>
        <v>438.07</v>
      </c>
      <c r="BH6" s="77">
        <f t="shared" si="5"/>
        <v>367.84</v>
      </c>
      <c r="BI6" s="77">
        <f t="shared" si="5"/>
        <v>689.65</v>
      </c>
      <c r="BJ6" s="77">
        <f t="shared" si="5"/>
        <v>800.2</v>
      </c>
      <c r="BK6" s="77">
        <f t="shared" si="5"/>
        <v>654.71</v>
      </c>
      <c r="BL6" s="77">
        <f t="shared" si="5"/>
        <v>783.8</v>
      </c>
      <c r="BM6" s="77">
        <f t="shared" si="5"/>
        <v>778.81</v>
      </c>
      <c r="BN6" s="77">
        <f t="shared" si="5"/>
        <v>718.49</v>
      </c>
      <c r="BO6" s="77">
        <f t="shared" si="5"/>
        <v>743.31</v>
      </c>
      <c r="BP6" s="69" t="str">
        <f>IF(BP7="","",IF(BP7="-","【-】","【"&amp;SUBSTITUTE(TEXT(BP7,"#,##0.00"),"-","△")&amp;"】"))</f>
        <v>【785.10】</v>
      </c>
      <c r="BQ6" s="77">
        <f t="shared" ref="BQ6:BZ6" si="6">IF(BQ7="",NA(),BQ7)</f>
        <v>100</v>
      </c>
      <c r="BR6" s="77">
        <f t="shared" si="6"/>
        <v>100</v>
      </c>
      <c r="BS6" s="77">
        <f t="shared" si="6"/>
        <v>100</v>
      </c>
      <c r="BT6" s="77">
        <f t="shared" si="6"/>
        <v>100</v>
      </c>
      <c r="BU6" s="77">
        <f t="shared" si="6"/>
        <v>100</v>
      </c>
      <c r="BV6" s="77">
        <f t="shared" si="6"/>
        <v>65.37</v>
      </c>
      <c r="BW6" s="77">
        <f t="shared" si="6"/>
        <v>68.11</v>
      </c>
      <c r="BX6" s="77">
        <f t="shared" si="6"/>
        <v>67.23</v>
      </c>
      <c r="BY6" s="77">
        <f t="shared" si="6"/>
        <v>61.82</v>
      </c>
      <c r="BZ6" s="77">
        <f t="shared" si="6"/>
        <v>61.15</v>
      </c>
      <c r="CA6" s="69" t="str">
        <f>IF(CA7="","",IF(CA7="-","【-】","【"&amp;SUBSTITUTE(TEXT(CA7,"#,##0.00"),"-","△")&amp;"】"))</f>
        <v>【56.93】</v>
      </c>
      <c r="CB6" s="77">
        <f t="shared" ref="CB6:CK6" si="7">IF(CB7="",NA(),CB7)</f>
        <v>165.94</v>
      </c>
      <c r="CC6" s="77">
        <f t="shared" si="7"/>
        <v>166.37</v>
      </c>
      <c r="CD6" s="77">
        <f t="shared" si="7"/>
        <v>167.5</v>
      </c>
      <c r="CE6" s="77">
        <f t="shared" si="7"/>
        <v>167.59</v>
      </c>
      <c r="CF6" s="77">
        <f t="shared" si="7"/>
        <v>168.82</v>
      </c>
      <c r="CG6" s="77">
        <f t="shared" si="7"/>
        <v>228.99</v>
      </c>
      <c r="CH6" s="77">
        <f t="shared" si="7"/>
        <v>222.41</v>
      </c>
      <c r="CI6" s="77">
        <f t="shared" si="7"/>
        <v>228.21</v>
      </c>
      <c r="CJ6" s="77">
        <f t="shared" si="7"/>
        <v>246.9</v>
      </c>
      <c r="CK6" s="77">
        <f t="shared" si="7"/>
        <v>250.43</v>
      </c>
      <c r="CL6" s="69" t="str">
        <f>IF(CL7="","",IF(CL7="-","【-】","【"&amp;SUBSTITUTE(TEXT(CL7,"#,##0.00"),"-","△")&amp;"】"))</f>
        <v>【271.15】</v>
      </c>
      <c r="CM6" s="77">
        <f t="shared" ref="CM6:CV6" si="8">IF(CM7="",NA(),CM7)</f>
        <v>72.260000000000005</v>
      </c>
      <c r="CN6" s="77">
        <f t="shared" si="8"/>
        <v>54.78</v>
      </c>
      <c r="CO6" s="77">
        <f t="shared" si="8"/>
        <v>58.27</v>
      </c>
      <c r="CP6" s="77">
        <f t="shared" si="8"/>
        <v>59.34</v>
      </c>
      <c r="CQ6" s="77">
        <f t="shared" si="8"/>
        <v>46.42</v>
      </c>
      <c r="CR6" s="77">
        <f t="shared" si="8"/>
        <v>54.06</v>
      </c>
      <c r="CS6" s="77">
        <f t="shared" si="8"/>
        <v>55.26</v>
      </c>
      <c r="CT6" s="77">
        <f t="shared" si="8"/>
        <v>54.54</v>
      </c>
      <c r="CU6" s="77">
        <f t="shared" si="8"/>
        <v>52.9</v>
      </c>
      <c r="CV6" s="77">
        <f t="shared" si="8"/>
        <v>52.63</v>
      </c>
      <c r="CW6" s="69" t="str">
        <f>IF(CW7="","",IF(CW7="-","【-】","【"&amp;SUBSTITUTE(TEXT(CW7,"#,##0.00"),"-","△")&amp;"】"))</f>
        <v>【49.87】</v>
      </c>
      <c r="CX6" s="77">
        <f t="shared" ref="CX6:DG6" si="9">IF(CX7="",NA(),CX7)</f>
        <v>92.69</v>
      </c>
      <c r="CY6" s="77">
        <f t="shared" si="9"/>
        <v>92.84</v>
      </c>
      <c r="CZ6" s="77">
        <f t="shared" si="9"/>
        <v>93.42</v>
      </c>
      <c r="DA6" s="77">
        <f t="shared" si="9"/>
        <v>93.49</v>
      </c>
      <c r="DB6" s="77">
        <f t="shared" si="9"/>
        <v>93.64</v>
      </c>
      <c r="DC6" s="77">
        <f t="shared" si="9"/>
        <v>90.11</v>
      </c>
      <c r="DD6" s="77">
        <f t="shared" si="9"/>
        <v>90.52</v>
      </c>
      <c r="DE6" s="77">
        <f t="shared" si="9"/>
        <v>90.3</v>
      </c>
      <c r="DF6" s="77">
        <f t="shared" si="9"/>
        <v>90.3</v>
      </c>
      <c r="DG6" s="77">
        <f t="shared" si="9"/>
        <v>90.32</v>
      </c>
      <c r="DH6" s="69" t="str">
        <f>IF(DH7="","",IF(DH7="-","【-】","【"&amp;SUBSTITUTE(TEXT(DH7,"#,##0.00"),"-","△")&amp;"】"))</f>
        <v>【87.54】</v>
      </c>
      <c r="DI6" s="77">
        <f t="shared" ref="DI6:DR6" si="10">IF(DI7="",NA(),DI7)</f>
        <v>30.54</v>
      </c>
      <c r="DJ6" s="77">
        <f t="shared" si="10"/>
        <v>32.880000000000003</v>
      </c>
      <c r="DK6" s="77">
        <f t="shared" si="10"/>
        <v>35.299999999999997</v>
      </c>
      <c r="DL6" s="77">
        <f t="shared" si="10"/>
        <v>36.85</v>
      </c>
      <c r="DM6" s="77">
        <f t="shared" si="10"/>
        <v>38.51</v>
      </c>
      <c r="DN6" s="77">
        <f t="shared" si="10"/>
        <v>28.19</v>
      </c>
      <c r="DO6" s="77">
        <f t="shared" si="10"/>
        <v>24.8</v>
      </c>
      <c r="DP6" s="77">
        <f t="shared" si="10"/>
        <v>28.12</v>
      </c>
      <c r="DQ6" s="77">
        <f t="shared" si="10"/>
        <v>28.79</v>
      </c>
      <c r="DR6" s="77">
        <f t="shared" si="10"/>
        <v>30.5</v>
      </c>
      <c r="DS6" s="69" t="str">
        <f>IF(DS7="","",IF(DS7="-","【-】","【"&amp;SUBSTITUTE(TEXT(DS7,"#,##0.00"),"-","△")&amp;"】"))</f>
        <v>【28.42】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69">
        <f t="shared" si="11"/>
        <v>0</v>
      </c>
      <c r="ED6" s="69" t="str">
        <f>IF(ED7="","",IF(ED7="-","【-】","【"&amp;SUBSTITUTE(TEXT(ED7,"#,##0.00"),"-","△")&amp;"】"))</f>
        <v>【0.08】</v>
      </c>
      <c r="EE6" s="77">
        <f t="shared" ref="EE6:EN6" si="12">IF(EE7="",NA(),EE7)</f>
        <v>0.11</v>
      </c>
      <c r="EF6" s="77">
        <f t="shared" si="12"/>
        <v>0.1</v>
      </c>
      <c r="EG6" s="77">
        <f t="shared" si="12"/>
        <v>8.e-002</v>
      </c>
      <c r="EH6" s="77">
        <f t="shared" si="12"/>
        <v>5.e-002</v>
      </c>
      <c r="EI6" s="69">
        <f t="shared" si="12"/>
        <v>0</v>
      </c>
      <c r="EJ6" s="77">
        <f t="shared" si="12"/>
        <v>2.e-002</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202193</v>
      </c>
      <c r="D7" s="62">
        <v>46</v>
      </c>
      <c r="E7" s="62">
        <v>17</v>
      </c>
      <c r="F7" s="62">
        <v>5</v>
      </c>
      <c r="G7" s="62">
        <v>0</v>
      </c>
      <c r="H7" s="62" t="s">
        <v>97</v>
      </c>
      <c r="I7" s="62" t="s">
        <v>98</v>
      </c>
      <c r="J7" s="62" t="s">
        <v>99</v>
      </c>
      <c r="K7" s="62" t="s">
        <v>100</v>
      </c>
      <c r="L7" s="62" t="s">
        <v>101</v>
      </c>
      <c r="M7" s="62" t="s">
        <v>102</v>
      </c>
      <c r="N7" s="70" t="s">
        <v>103</v>
      </c>
      <c r="O7" s="70">
        <v>82.95</v>
      </c>
      <c r="P7" s="70">
        <v>9.8699999999999992</v>
      </c>
      <c r="Q7" s="70">
        <v>79.09</v>
      </c>
      <c r="R7" s="70">
        <v>3355</v>
      </c>
      <c r="S7" s="70">
        <v>29256</v>
      </c>
      <c r="T7" s="70">
        <v>112.37</v>
      </c>
      <c r="U7" s="70">
        <v>260.35000000000002</v>
      </c>
      <c r="V7" s="70">
        <v>2878</v>
      </c>
      <c r="W7" s="70">
        <v>1.26</v>
      </c>
      <c r="X7" s="70">
        <v>2284.13</v>
      </c>
      <c r="Y7" s="70">
        <v>108.39</v>
      </c>
      <c r="Z7" s="70">
        <v>110.31</v>
      </c>
      <c r="AA7" s="70">
        <v>105.41</v>
      </c>
      <c r="AB7" s="70">
        <v>106.24</v>
      </c>
      <c r="AC7" s="70">
        <v>104.9</v>
      </c>
      <c r="AD7" s="70">
        <v>101.91</v>
      </c>
      <c r="AE7" s="70">
        <v>103.09</v>
      </c>
      <c r="AF7" s="70">
        <v>102.11</v>
      </c>
      <c r="AG7" s="70">
        <v>101.91</v>
      </c>
      <c r="AH7" s="70">
        <v>103.07</v>
      </c>
      <c r="AI7" s="70">
        <v>104.44</v>
      </c>
      <c r="AJ7" s="70">
        <v>0</v>
      </c>
      <c r="AK7" s="70">
        <v>0</v>
      </c>
      <c r="AL7" s="70">
        <v>0</v>
      </c>
      <c r="AM7" s="70">
        <v>0</v>
      </c>
      <c r="AN7" s="70">
        <v>0</v>
      </c>
      <c r="AO7" s="70">
        <v>127.98</v>
      </c>
      <c r="AP7" s="70">
        <v>101.24</v>
      </c>
      <c r="AQ7" s="70">
        <v>124.9</v>
      </c>
      <c r="AR7" s="70">
        <v>124.8</v>
      </c>
      <c r="AS7" s="70">
        <v>120.64</v>
      </c>
      <c r="AT7" s="70">
        <v>124.06</v>
      </c>
      <c r="AU7" s="70">
        <v>101.77</v>
      </c>
      <c r="AV7" s="70">
        <v>123.09</v>
      </c>
      <c r="AW7" s="70">
        <v>155.16999999999999</v>
      </c>
      <c r="AX7" s="70">
        <v>168.78</v>
      </c>
      <c r="AY7" s="70">
        <v>178.44</v>
      </c>
      <c r="AZ7" s="70">
        <v>44.14</v>
      </c>
      <c r="BA7" s="70">
        <v>37.24</v>
      </c>
      <c r="BB7" s="70">
        <v>33.58</v>
      </c>
      <c r="BC7" s="70">
        <v>35.42</v>
      </c>
      <c r="BD7" s="70">
        <v>39.82</v>
      </c>
      <c r="BE7" s="70">
        <v>42.02</v>
      </c>
      <c r="BF7" s="70">
        <v>541.6</v>
      </c>
      <c r="BG7" s="70">
        <v>438.07</v>
      </c>
      <c r="BH7" s="70">
        <v>367.84</v>
      </c>
      <c r="BI7" s="70">
        <v>689.65</v>
      </c>
      <c r="BJ7" s="70">
        <v>800.2</v>
      </c>
      <c r="BK7" s="70">
        <v>654.71</v>
      </c>
      <c r="BL7" s="70">
        <v>783.8</v>
      </c>
      <c r="BM7" s="70">
        <v>778.81</v>
      </c>
      <c r="BN7" s="70">
        <v>718.49</v>
      </c>
      <c r="BO7" s="70">
        <v>743.31</v>
      </c>
      <c r="BP7" s="70">
        <v>785.1</v>
      </c>
      <c r="BQ7" s="70">
        <v>100</v>
      </c>
      <c r="BR7" s="70">
        <v>100</v>
      </c>
      <c r="BS7" s="70">
        <v>100</v>
      </c>
      <c r="BT7" s="70">
        <v>100</v>
      </c>
      <c r="BU7" s="70">
        <v>100</v>
      </c>
      <c r="BV7" s="70">
        <v>65.37</v>
      </c>
      <c r="BW7" s="70">
        <v>68.11</v>
      </c>
      <c r="BX7" s="70">
        <v>67.23</v>
      </c>
      <c r="BY7" s="70">
        <v>61.82</v>
      </c>
      <c r="BZ7" s="70">
        <v>61.15</v>
      </c>
      <c r="CA7" s="70">
        <v>56.93</v>
      </c>
      <c r="CB7" s="70">
        <v>165.94</v>
      </c>
      <c r="CC7" s="70">
        <v>166.37</v>
      </c>
      <c r="CD7" s="70">
        <v>167.5</v>
      </c>
      <c r="CE7" s="70">
        <v>167.59</v>
      </c>
      <c r="CF7" s="70">
        <v>168.82</v>
      </c>
      <c r="CG7" s="70">
        <v>228.99</v>
      </c>
      <c r="CH7" s="70">
        <v>222.41</v>
      </c>
      <c r="CI7" s="70">
        <v>228.21</v>
      </c>
      <c r="CJ7" s="70">
        <v>246.9</v>
      </c>
      <c r="CK7" s="70">
        <v>250.43</v>
      </c>
      <c r="CL7" s="70">
        <v>271.14999999999998</v>
      </c>
      <c r="CM7" s="70">
        <v>72.260000000000005</v>
      </c>
      <c r="CN7" s="70">
        <v>54.78</v>
      </c>
      <c r="CO7" s="70">
        <v>58.27</v>
      </c>
      <c r="CP7" s="70">
        <v>59.34</v>
      </c>
      <c r="CQ7" s="70">
        <v>46.42</v>
      </c>
      <c r="CR7" s="70">
        <v>54.06</v>
      </c>
      <c r="CS7" s="70">
        <v>55.26</v>
      </c>
      <c r="CT7" s="70">
        <v>54.54</v>
      </c>
      <c r="CU7" s="70">
        <v>52.9</v>
      </c>
      <c r="CV7" s="70">
        <v>52.63</v>
      </c>
      <c r="CW7" s="70">
        <v>49.87</v>
      </c>
      <c r="CX7" s="70">
        <v>92.69</v>
      </c>
      <c r="CY7" s="70">
        <v>92.84</v>
      </c>
      <c r="CZ7" s="70">
        <v>93.42</v>
      </c>
      <c r="DA7" s="70">
        <v>93.49</v>
      </c>
      <c r="DB7" s="70">
        <v>93.64</v>
      </c>
      <c r="DC7" s="70">
        <v>90.11</v>
      </c>
      <c r="DD7" s="70">
        <v>90.52</v>
      </c>
      <c r="DE7" s="70">
        <v>90.3</v>
      </c>
      <c r="DF7" s="70">
        <v>90.3</v>
      </c>
      <c r="DG7" s="70">
        <v>90.32</v>
      </c>
      <c r="DH7" s="70">
        <v>87.54</v>
      </c>
      <c r="DI7" s="70">
        <v>30.54</v>
      </c>
      <c r="DJ7" s="70">
        <v>32.880000000000003</v>
      </c>
      <c r="DK7" s="70">
        <v>35.299999999999997</v>
      </c>
      <c r="DL7" s="70">
        <v>36.85</v>
      </c>
      <c r="DM7" s="70">
        <v>38.51</v>
      </c>
      <c r="DN7" s="70">
        <v>28.19</v>
      </c>
      <c r="DO7" s="70">
        <v>24.8</v>
      </c>
      <c r="DP7" s="70">
        <v>28.12</v>
      </c>
      <c r="DQ7" s="70">
        <v>28.79</v>
      </c>
      <c r="DR7" s="70">
        <v>30.5</v>
      </c>
      <c r="DS7" s="70">
        <v>28.42</v>
      </c>
      <c r="DT7" s="70">
        <v>0</v>
      </c>
      <c r="DU7" s="70">
        <v>0</v>
      </c>
      <c r="DV7" s="70">
        <v>0</v>
      </c>
      <c r="DW7" s="70">
        <v>0</v>
      </c>
      <c r="DX7" s="70">
        <v>0</v>
      </c>
      <c r="DY7" s="70">
        <v>0</v>
      </c>
      <c r="DZ7" s="70">
        <v>0</v>
      </c>
      <c r="EA7" s="70">
        <v>0</v>
      </c>
      <c r="EB7" s="70">
        <v>0</v>
      </c>
      <c r="EC7" s="70">
        <v>0</v>
      </c>
      <c r="ED7" s="70">
        <v>8.e-002</v>
      </c>
      <c r="EE7" s="70">
        <v>0.11</v>
      </c>
      <c r="EF7" s="70">
        <v>0.1</v>
      </c>
      <c r="EG7" s="70">
        <v>8.e-002</v>
      </c>
      <c r="EH7" s="70">
        <v>5.e-002</v>
      </c>
      <c r="EI7" s="70">
        <v>0</v>
      </c>
      <c r="EJ7" s="70">
        <v>2.e-002</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104</v>
      </c>
      <c r="C9" s="57" t="s">
        <v>105</v>
      </c>
      <c r="D9" s="57" t="s">
        <v>106</v>
      </c>
      <c r="E9" s="57" t="s">
        <v>107</v>
      </c>
      <c r="F9" s="57" t="s">
        <v>108</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109</v>
      </c>
    </row>
    <row r="12" spans="1:148">
      <c r="B12">
        <v>1</v>
      </c>
      <c r="C12">
        <v>1</v>
      </c>
      <c r="D12">
        <v>2</v>
      </c>
      <c r="E12">
        <v>3</v>
      </c>
      <c r="F12">
        <v>4</v>
      </c>
      <c r="G12" t="s">
        <v>110</v>
      </c>
    </row>
    <row r="13" spans="1:148">
      <c r="B13" t="s">
        <v>111</v>
      </c>
      <c r="C13" t="s">
        <v>111</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寺島 慎哉</cp:lastModifiedBy>
  <dcterms:created xsi:type="dcterms:W3CDTF">2025-01-24T07:17:48Z</dcterms:created>
  <dcterms:modified xsi:type="dcterms:W3CDTF">2025-03-11T07:50:07Z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2025-03-11T07:50:07Z</vt:filetime>
  </property>
</Properties>
</file>