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A6W1geNyGXXa3FawDtJd+cI9tWSomBIkunrxmUp4Yelr1G7CByIcvmIrrebkdVq9BlicOById3A3qZdwF2cpA==" workbookSaltValue="HHWaS8JfPmZ2uYhbnqq/Vg==" workbookSpinCount="100000"/>
  <bookViews>
    <workbookView xWindow="0" yWindow="0" windowWidth="23040" windowHeight="921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<sst xmlns="http://schemas.openxmlformats.org/spreadsheetml/2006/main" xmlns:r="http://schemas.openxmlformats.org/officeDocument/2006/relationships" count="114" uniqueCount="114">
  <si>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</si>
  <si>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</si>
  <si>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</si>
  <si>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</si>
  <si>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</si>
  <si>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</si>
  <si>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</si>
  <si>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</si>
  <si>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</si>
  <si>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</si>
  <si>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</si>
  <si>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</si>
  <si>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</si>
  <si>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</si>
  <si>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</si>
  <si>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</si>
  <si>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</si>
  <si>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</si>
  <si>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</si>
  <si>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</si>
  <si>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</si>
  <si>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</si>
  <si>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</si>
  <si>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</si>
  <si>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</si>
  <si>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</si>
  <si>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</si>
  <si>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</si>
  <si>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</si>
  <si>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</si>
  <si>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</si>
  <si>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</si>
  <si>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</si>
  <si>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</si>
  <si>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</si>
  <si>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</si>
  <si>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</si>
  <si>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</si>
  <si>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</si>
  <si>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</si>
  <si>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</si>
  <si>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</si>
  <si>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</si>
  <si>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</si>
  <si>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</si>
  <si>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</si>
  <si>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</si>
  <si>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</si>
  <si>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</si>
  <si>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</si>
  <si>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</si>
  <si>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</si>
  <si>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</si>
  <si>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</si>
  <si>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</si>
  <si>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</si>
  <si>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</si>
  <si>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</si>
  <si>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</si>
  <si>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</si>
  <si>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</si>
  <si>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</si>
  <si>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</si>
  <si>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</si>
  <si>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</si>
  <si>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</si>
  <si>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</si>
  <si>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</si>
  <si>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</si>
  <si>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</si>
  <si>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</si>
  <si>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</si>
  <si>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</si>
  <si>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</si>
  <si>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</si>
  <si>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</si>
  <si>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</si>
  <si>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Cd1</t>
  </si>
  <si>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</si>
  <si>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</si>
  <si>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</si>
  <si>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</si>
  <si>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</si>
  <si>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</si>
  <si>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</si>
  <si>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</si>
  <si>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</si>
  <si>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</si>
  <si>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</si>
  <si>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</si>
  <si>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</si>
  <si>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</si>
  <si>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</si>
  <si>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</si>
  <si>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</si>
  <si>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</si>
  <si>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長野県　東御市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</si>
  <si>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</si>
  <si>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</si>
  <si>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</si>
  <si>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</si>
  <si>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</si>
  <si>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</si>
  <si>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</si>
  <si>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</si>
  <si>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</si>
  <si>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</si>
  <si>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</si>
  <si>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</si>
  <si>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</si>
  <si>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</si>
  <si>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経常収支比率」、「経費回収率」ともに類似団体と比較して平均より高い傾向にあります。また、「汚水処理原価」は類似団体平均より低い傾向にあります。これは、資本費の減少や民間委託など費用の抑制等による要因も考えられますが、一般会計から繰入が大きく作用していると考えます。
　「流動比率」は、平均を上回るものの、その水準は低く（100％を超えることが望ましい）短期間の支払能力が不足する傾向にあることに変わりありません。これは、1年以内に債務が発生する多額の企業債元金償還額が作用しているものであり、財源もストック資金ではなく、年度ごとの料金収入以外の財源等に依存しています。したがいまして、「企業債残高対事業規模比率」は類似団体平均よりも低い傾向にありますが、料金収入以外の財源等への依存傾向があることから、投資規模が過大にならないよう、計画的に行っていく必要があります。
　効率性では、統廃合を進めたことにより「施設利用率」、「水洗化率」ともに類似団体平均より高くなっています。</t>
  </si>
  <si>
    <t xml:space="preserve">　一般的に、「有形固定資産減価償却率」の数値が高くなれば、法定耐用年数に近い資産を多く保有していることを示しています。「有形固定資産減価償却率」は、類似団体平均よりも高い傾向にあり、老朽化が比較的早めに進行する可能性があると考えられるため、更新需要計画やストックマネジメントなどに基づき、今後も計画的な更新投資を進めます。
　事業推進の性格から短期間に建設工事を実施したことから、再投資も一定期間に偏って発生することが予想されます。
</t>
  </si>
  <si>
    <t>　経営の健全性については、一定の水準にあるものと考えられますが、これも一般会計負担によるところが作用しているものと考えます。
　事業の恒久的な維持と今後予定される施設の老朽化対策と同時に市全体の下水道事業、排水事業を鑑み、適正規模への再構築を進めながら適正な使用料水準を維持することが求められます。
　中長期的な視点で総合的な下水道事業間の統廃合を進めつつ、更新需要計画やストックマネジメントなどに基づき、計画的かつ平準化した建設工事等を見込みながら、経営の健全化に努めます。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</si>
</sst>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0.66</c:v>
                </c:pt>
                <c:pt idx="1">
                  <c:v>0.15</c:v>
                </c:pt>
                <c:pt idx="2">
                  <c:v>0.32</c:v>
                </c:pt>
                <c:pt idx="3">
                  <c:v>0.37</c:v>
                </c:pt>
                <c:pt idx="4">
                  <c:v>0.32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c:v>
                </c:pt>
                <c:pt idx="1">
                  <c:v>9.e-002</c:v>
                </c:pt>
                <c:pt idx="2">
                  <c:v>0.1</c:v>
                </c:pt>
                <c:pt idx="3">
                  <c:v>7.0000000000000007e-002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60.91</c:v>
                </c:pt>
                <c:pt idx="1">
                  <c:v>71.05</c:v>
                </c:pt>
                <c:pt idx="2">
                  <c:v>80.09</c:v>
                </c:pt>
                <c:pt idx="3">
                  <c:v>85.93</c:v>
                </c:pt>
                <c:pt idx="4">
                  <c:v>91.71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49.27</c:v>
                </c:pt>
                <c:pt idx="1">
                  <c:v>55.84</c:v>
                </c:pt>
                <c:pt idx="2">
                  <c:v>55.78</c:v>
                </c:pt>
                <c:pt idx="3">
                  <c:v>54.86</c:v>
                </c:pt>
                <c:pt idx="4">
                  <c:v>55.04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94.42</c:v>
                </c:pt>
                <c:pt idx="1">
                  <c:v>94.65</c:v>
                </c:pt>
                <c:pt idx="2">
                  <c:v>95.07</c:v>
                </c:pt>
                <c:pt idx="3">
                  <c:v>95.73</c:v>
                </c:pt>
                <c:pt idx="4">
                  <c:v>96.42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83.16</c:v>
                </c:pt>
                <c:pt idx="1">
                  <c:v>92.34</c:v>
                </c:pt>
                <c:pt idx="2">
                  <c:v>91.78</c:v>
                </c:pt>
                <c:pt idx="3">
                  <c:v>91.37</c:v>
                </c:pt>
                <c:pt idx="4">
                  <c:v>91.92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113.16</c:v>
                </c:pt>
                <c:pt idx="1">
                  <c:v>115.03</c:v>
                </c:pt>
                <c:pt idx="2">
                  <c:v>112.81</c:v>
                </c:pt>
                <c:pt idx="3">
                  <c:v>113.15</c:v>
                </c:pt>
                <c:pt idx="4">
                  <c:v>116.32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109.21</c:v>
                </c:pt>
                <c:pt idx="1">
                  <c:v>105.41</c:v>
                </c:pt>
                <c:pt idx="2">
                  <c:v>104.64</c:v>
                </c:pt>
                <c:pt idx="3">
                  <c:v>105.35</c:v>
                </c:pt>
                <c:pt idx="4">
                  <c:v>106.8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28.21</c:v>
                </c:pt>
                <c:pt idx="1">
                  <c:v>30.37</c:v>
                </c:pt>
                <c:pt idx="2">
                  <c:v>32.61</c:v>
                </c:pt>
                <c:pt idx="3">
                  <c:v>34.83</c:v>
                </c:pt>
                <c:pt idx="4">
                  <c:v>36.5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24.1</c:v>
                </c:pt>
                <c:pt idx="1">
                  <c:v>25.37</c:v>
                </c:pt>
                <c:pt idx="2">
                  <c:v>26.89</c:v>
                </c:pt>
                <c:pt idx="3">
                  <c:v>29.42</c:v>
                </c:pt>
                <c:pt idx="4">
                  <c:v>31.14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
                  <c:v>0</c:v>
                </c:pt>
                <c:pt idx="1">
                  <c:v>0.54</c:v>
                </c:pt>
                <c:pt idx="2">
                  <c:v>0.75</c:v>
                </c:pt>
                <c:pt idx="3">
                  <c:v>0.74</c:v>
                </c:pt>
                <c:pt idx="4">
                  <c:v>0.76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15.73</c:v>
                </c:pt>
                <c:pt idx="1">
                  <c:v>25.86</c:v>
                </c:pt>
                <c:pt idx="2">
                  <c:v>25.76</c:v>
                </c:pt>
                <c:pt idx="3">
                  <c:v>26.07</c:v>
                </c:pt>
                <c:pt idx="4">
                  <c:v>26.89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84.16</c:v>
                </c:pt>
                <c:pt idx="1">
                  <c:v>88.09</c:v>
                </c:pt>
                <c:pt idx="2">
                  <c:v>87.3</c:v>
                </c:pt>
                <c:pt idx="3">
                  <c:v>99.65</c:v>
                </c:pt>
                <c:pt idx="4">
                  <c:v>111.81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57.26</c:v>
                </c:pt>
                <c:pt idx="1">
                  <c:v>58.23</c:v>
                </c:pt>
                <c:pt idx="2">
                  <c:v>65.56</c:v>
                </c:pt>
                <c:pt idx="3">
                  <c:v>65.87</c:v>
                </c:pt>
                <c:pt idx="4">
                  <c:v>77.260000000000005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675.64</c:v>
                </c:pt>
                <c:pt idx="1">
                  <c:v>633.71</c:v>
                </c:pt>
                <c:pt idx="2">
                  <c:v>493.68</c:v>
                </c:pt>
                <c:pt idx="3">
                  <c:v>302.91000000000003</c:v>
                </c:pt>
                <c:pt idx="4">
                  <c:v>248.28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1130.42</c:v>
                </c:pt>
                <c:pt idx="1">
                  <c:v>812.92</c:v>
                </c:pt>
                <c:pt idx="2">
                  <c:v>765.48</c:v>
                </c:pt>
                <c:pt idx="3">
                  <c:v>742.08</c:v>
                </c:pt>
                <c:pt idx="4">
                  <c:v>730.84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99.85</c:v>
                </c:pt>
                <c:pt idx="1">
                  <c:v>99.74</c:v>
                </c:pt>
                <c:pt idx="2">
                  <c:v>99.76</c:v>
                </c:pt>
                <c:pt idx="3">
                  <c:v>99.73</c:v>
                </c:pt>
                <c:pt idx="4">
                  <c:v>99.67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74.17</c:v>
                </c:pt>
                <c:pt idx="1">
                  <c:v>85.4</c:v>
                </c:pt>
                <c:pt idx="2">
                  <c:v>87.8</c:v>
                </c:pt>
                <c:pt idx="3">
                  <c:v>86.51</c:v>
                </c:pt>
                <c:pt idx="4">
                  <c:v>89.17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167.94</c:v>
                </c:pt>
                <c:pt idx="1">
                  <c:v>166.97</c:v>
                </c:pt>
                <c:pt idx="2">
                  <c:v>168.1</c:v>
                </c:pt>
                <c:pt idx="3">
                  <c:v>168.69</c:v>
                </c:pt>
                <c:pt idx="4">
                  <c:v>169.14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230.95</c:v>
                </c:pt>
                <c:pt idx="1">
                  <c:v>188.57</c:v>
                </c:pt>
                <c:pt idx="2">
                  <c:v>187.69</c:v>
                </c:pt>
                <c:pt idx="3">
                  <c:v>188.24</c:v>
                </c:pt>
                <c:pt idx="4">
                  <c:v>184.85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長野県　東御市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Cd1</v>
      </c>
      <c r="X8" s="6"/>
      <c r="Y8" s="6"/>
      <c r="Z8" s="6"/>
      <c r="AA8" s="6"/>
      <c r="AB8" s="6"/>
      <c r="AC8" s="6"/>
      <c r="AD8" s="20" t="str">
        <f>データ!$M$6</f>
        <v>非設置</v>
      </c>
      <c r="AE8" s="20"/>
      <c r="AF8" s="20"/>
      <c r="AG8" s="20"/>
      <c r="AH8" s="20"/>
      <c r="AI8" s="20"/>
      <c r="AJ8" s="20"/>
      <c r="AK8" s="3"/>
      <c r="AL8" s="21">
        <f>データ!S6</f>
        <v>29256</v>
      </c>
      <c r="AM8" s="21"/>
      <c r="AN8" s="21"/>
      <c r="AO8" s="21"/>
      <c r="AP8" s="21"/>
      <c r="AQ8" s="21"/>
      <c r="AR8" s="21"/>
      <c r="AS8" s="21"/>
      <c r="AT8" s="7">
        <f>データ!T6</f>
        <v>112.37</v>
      </c>
      <c r="AU8" s="7"/>
      <c r="AV8" s="7"/>
      <c r="AW8" s="7"/>
      <c r="AX8" s="7"/>
      <c r="AY8" s="7"/>
      <c r="AZ8" s="7"/>
      <c r="BA8" s="7"/>
      <c r="BB8" s="7">
        <f>データ!U6</f>
        <v>260.35000000000002</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77.47</v>
      </c>
      <c r="J10" s="7"/>
      <c r="K10" s="7"/>
      <c r="L10" s="7"/>
      <c r="M10" s="7"/>
      <c r="N10" s="7"/>
      <c r="O10" s="7"/>
      <c r="P10" s="7">
        <f>データ!P6</f>
        <v>75.98</v>
      </c>
      <c r="Q10" s="7"/>
      <c r="R10" s="7"/>
      <c r="S10" s="7"/>
      <c r="T10" s="7"/>
      <c r="U10" s="7"/>
      <c r="V10" s="7"/>
      <c r="W10" s="7">
        <f>データ!Q6</f>
        <v>61.3</v>
      </c>
      <c r="X10" s="7"/>
      <c r="Y10" s="7"/>
      <c r="Z10" s="7"/>
      <c r="AA10" s="7"/>
      <c r="AB10" s="7"/>
      <c r="AC10" s="7"/>
      <c r="AD10" s="21">
        <f>データ!R6</f>
        <v>3355</v>
      </c>
      <c r="AE10" s="21"/>
      <c r="AF10" s="21"/>
      <c r="AG10" s="21"/>
      <c r="AH10" s="21"/>
      <c r="AI10" s="21"/>
      <c r="AJ10" s="21"/>
      <c r="AK10" s="2"/>
      <c r="AL10" s="21">
        <f>データ!V6</f>
        <v>22146</v>
      </c>
      <c r="AM10" s="21"/>
      <c r="AN10" s="21"/>
      <c r="AO10" s="21"/>
      <c r="AP10" s="21"/>
      <c r="AQ10" s="21"/>
      <c r="AR10" s="21"/>
      <c r="AS10" s="21"/>
      <c r="AT10" s="7">
        <f>データ!W6</f>
        <v>10.29</v>
      </c>
      <c r="AU10" s="7"/>
      <c r="AV10" s="7"/>
      <c r="AW10" s="7"/>
      <c r="AX10" s="7"/>
      <c r="AY10" s="7"/>
      <c r="AZ10" s="7"/>
      <c r="BA10" s="7"/>
      <c r="BB10" s="7">
        <f>データ!X6</f>
        <v>2152.19</v>
      </c>
      <c r="BC10" s="7"/>
      <c r="BD10" s="7"/>
      <c r="BE10" s="7"/>
      <c r="BF10" s="7"/>
      <c r="BG10" s="7"/>
      <c r="BH10" s="7"/>
      <c r="BI10" s="7"/>
      <c r="BJ10" s="2"/>
      <c r="BK10" s="2"/>
      <c r="BL10" s="29" t="s">
        <v>35</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53</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2EEYH9aJ6mPJNQ5n5SynE6XVq+mabb8qQpl7ieKNxk9gU14sJ8j2Kd67iJpXHGVlPpyFEEKuoPfAHmC8/5z4g==" saltValue="L2QSFPqehQRayLRUqWyvF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57</v>
      </c>
      <c r="D3" s="58" t="s">
        <v>58</v>
      </c>
      <c r="E3" s="58" t="s">
        <v>7</v>
      </c>
      <c r="F3" s="58" t="s">
        <v>6</v>
      </c>
      <c r="G3" s="58" t="s">
        <v>25</v>
      </c>
      <c r="H3" s="64" t="s">
        <v>59</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28</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36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56</v>
      </c>
      <c r="I5" s="66" t="s">
        <v>69</v>
      </c>
      <c r="J5" s="66" t="s">
        <v>70</v>
      </c>
      <c r="K5" s="66" t="s">
        <v>71</v>
      </c>
      <c r="L5" s="66" t="s">
        <v>72</v>
      </c>
      <c r="M5" s="66" t="s">
        <v>8</v>
      </c>
      <c r="N5" s="66" t="s">
        <v>73</v>
      </c>
      <c r="O5" s="66" t="s">
        <v>74</v>
      </c>
      <c r="P5" s="66" t="s">
        <v>75</v>
      </c>
      <c r="Q5" s="66" t="s">
        <v>76</v>
      </c>
      <c r="R5" s="66" t="s">
        <v>78</v>
      </c>
      <c r="S5" s="66" t="s">
        <v>79</v>
      </c>
      <c r="T5" s="66" t="s">
        <v>80</v>
      </c>
      <c r="U5" s="66" t="s">
        <v>63</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43</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202193</v>
      </c>
      <c r="D6" s="61">
        <f t="shared" si="1"/>
        <v>46</v>
      </c>
      <c r="E6" s="61">
        <f t="shared" si="1"/>
        <v>17</v>
      </c>
      <c r="F6" s="61">
        <f t="shared" si="1"/>
        <v>1</v>
      </c>
      <c r="G6" s="61">
        <f t="shared" si="1"/>
        <v>0</v>
      </c>
      <c r="H6" s="61" t="str">
        <f t="shared" si="1"/>
        <v>長野県　東御市</v>
      </c>
      <c r="I6" s="61" t="str">
        <f t="shared" si="1"/>
        <v>法適用</v>
      </c>
      <c r="J6" s="61" t="str">
        <f t="shared" si="1"/>
        <v>下水道事業</v>
      </c>
      <c r="K6" s="61" t="str">
        <f t="shared" si="1"/>
        <v>公共下水道</v>
      </c>
      <c r="L6" s="61" t="str">
        <f t="shared" si="1"/>
        <v>Cd1</v>
      </c>
      <c r="M6" s="61" t="str">
        <f t="shared" si="1"/>
        <v>非設置</v>
      </c>
      <c r="N6" s="69" t="str">
        <f t="shared" si="1"/>
        <v>-</v>
      </c>
      <c r="O6" s="69">
        <f t="shared" si="1"/>
        <v>77.47</v>
      </c>
      <c r="P6" s="69">
        <f t="shared" si="1"/>
        <v>75.98</v>
      </c>
      <c r="Q6" s="69">
        <f t="shared" si="1"/>
        <v>61.3</v>
      </c>
      <c r="R6" s="69">
        <f t="shared" si="1"/>
        <v>3355</v>
      </c>
      <c r="S6" s="69">
        <f t="shared" si="1"/>
        <v>29256</v>
      </c>
      <c r="T6" s="69">
        <f t="shared" si="1"/>
        <v>112.37</v>
      </c>
      <c r="U6" s="69">
        <f t="shared" si="1"/>
        <v>260.35000000000002</v>
      </c>
      <c r="V6" s="69">
        <f t="shared" si="1"/>
        <v>22146</v>
      </c>
      <c r="W6" s="69">
        <f t="shared" si="1"/>
        <v>10.29</v>
      </c>
      <c r="X6" s="69">
        <f t="shared" si="1"/>
        <v>2152.19</v>
      </c>
      <c r="Y6" s="77">
        <f t="shared" ref="Y6:AH6" si="2">IF(Y7="",NA(),Y7)</f>
        <v>113.16</v>
      </c>
      <c r="Z6" s="77">
        <f t="shared" si="2"/>
        <v>115.03</v>
      </c>
      <c r="AA6" s="77">
        <f t="shared" si="2"/>
        <v>112.81</v>
      </c>
      <c r="AB6" s="77">
        <f t="shared" si="2"/>
        <v>113.15</v>
      </c>
      <c r="AC6" s="77">
        <f t="shared" si="2"/>
        <v>116.32</v>
      </c>
      <c r="AD6" s="77">
        <f t="shared" si="2"/>
        <v>109.21</v>
      </c>
      <c r="AE6" s="77">
        <f t="shared" si="2"/>
        <v>105.41</v>
      </c>
      <c r="AF6" s="77">
        <f t="shared" si="2"/>
        <v>104.64</v>
      </c>
      <c r="AG6" s="77">
        <f t="shared" si="2"/>
        <v>105.35</v>
      </c>
      <c r="AH6" s="77">
        <f t="shared" si="2"/>
        <v>106.8</v>
      </c>
      <c r="AI6" s="69" t="str">
        <f>IF(AI7="","",IF(AI7="-","【-】","【"&amp;SUBSTITUTE(TEXT(AI7,"#,##0.00"),"-","△")&amp;"】"))</f>
        <v>【105.91】</v>
      </c>
      <c r="AJ6" s="69">
        <f t="shared" ref="AJ6:AS6" si="3">IF(AJ7="",NA(),AJ7)</f>
        <v>0</v>
      </c>
      <c r="AK6" s="69">
        <f t="shared" si="3"/>
        <v>0</v>
      </c>
      <c r="AL6" s="69">
        <f t="shared" si="3"/>
        <v>0</v>
      </c>
      <c r="AM6" s="69">
        <f t="shared" si="3"/>
        <v>0</v>
      </c>
      <c r="AN6" s="69">
        <f t="shared" si="3"/>
        <v>0</v>
      </c>
      <c r="AO6" s="77">
        <f t="shared" si="3"/>
        <v>15.73</v>
      </c>
      <c r="AP6" s="77">
        <f t="shared" si="3"/>
        <v>25.86</v>
      </c>
      <c r="AQ6" s="77">
        <f t="shared" si="3"/>
        <v>25.76</v>
      </c>
      <c r="AR6" s="77">
        <f t="shared" si="3"/>
        <v>26.07</v>
      </c>
      <c r="AS6" s="77">
        <f t="shared" si="3"/>
        <v>26.89</v>
      </c>
      <c r="AT6" s="69" t="str">
        <f>IF(AT7="","",IF(AT7="-","【-】","【"&amp;SUBSTITUTE(TEXT(AT7,"#,##0.00"),"-","△")&amp;"】"))</f>
        <v>【3.03】</v>
      </c>
      <c r="AU6" s="77">
        <f t="shared" ref="AU6:BD6" si="4">IF(AU7="",NA(),AU7)</f>
        <v>84.16</v>
      </c>
      <c r="AV6" s="77">
        <f t="shared" si="4"/>
        <v>88.09</v>
      </c>
      <c r="AW6" s="77">
        <f t="shared" si="4"/>
        <v>87.3</v>
      </c>
      <c r="AX6" s="77">
        <f t="shared" si="4"/>
        <v>99.65</v>
      </c>
      <c r="AY6" s="77">
        <f t="shared" si="4"/>
        <v>111.81</v>
      </c>
      <c r="AZ6" s="77">
        <f t="shared" si="4"/>
        <v>57.26</v>
      </c>
      <c r="BA6" s="77">
        <f t="shared" si="4"/>
        <v>58.23</v>
      </c>
      <c r="BB6" s="77">
        <f t="shared" si="4"/>
        <v>65.56</v>
      </c>
      <c r="BC6" s="77">
        <f t="shared" si="4"/>
        <v>65.87</v>
      </c>
      <c r="BD6" s="77">
        <f t="shared" si="4"/>
        <v>77.260000000000005</v>
      </c>
      <c r="BE6" s="69" t="str">
        <f>IF(BE7="","",IF(BE7="-","【-】","【"&amp;SUBSTITUTE(TEXT(BE7,"#,##0.00"),"-","△")&amp;"】"))</f>
        <v>【78.43】</v>
      </c>
      <c r="BF6" s="77">
        <f t="shared" ref="BF6:BO6" si="5">IF(BF7="",NA(),BF7)</f>
        <v>675.64</v>
      </c>
      <c r="BG6" s="77">
        <f t="shared" si="5"/>
        <v>633.71</v>
      </c>
      <c r="BH6" s="77">
        <f t="shared" si="5"/>
        <v>493.68</v>
      </c>
      <c r="BI6" s="77">
        <f t="shared" si="5"/>
        <v>302.91000000000003</v>
      </c>
      <c r="BJ6" s="77">
        <f t="shared" si="5"/>
        <v>248.28</v>
      </c>
      <c r="BK6" s="77">
        <f t="shared" si="5"/>
        <v>1130.42</v>
      </c>
      <c r="BL6" s="77">
        <f t="shared" si="5"/>
        <v>812.92</v>
      </c>
      <c r="BM6" s="77">
        <f t="shared" si="5"/>
        <v>765.48</v>
      </c>
      <c r="BN6" s="77">
        <f t="shared" si="5"/>
        <v>742.08</v>
      </c>
      <c r="BO6" s="77">
        <f t="shared" si="5"/>
        <v>730.84</v>
      </c>
      <c r="BP6" s="69" t="str">
        <f>IF(BP7="","",IF(BP7="-","【-】","【"&amp;SUBSTITUTE(TEXT(BP7,"#,##0.00"),"-","△")&amp;"】"))</f>
        <v>【630.82】</v>
      </c>
      <c r="BQ6" s="77">
        <f t="shared" ref="BQ6:BZ6" si="6">IF(BQ7="",NA(),BQ7)</f>
        <v>99.85</v>
      </c>
      <c r="BR6" s="77">
        <f t="shared" si="6"/>
        <v>99.74</v>
      </c>
      <c r="BS6" s="77">
        <f t="shared" si="6"/>
        <v>99.76</v>
      </c>
      <c r="BT6" s="77">
        <f t="shared" si="6"/>
        <v>99.73</v>
      </c>
      <c r="BU6" s="77">
        <f t="shared" si="6"/>
        <v>99.67</v>
      </c>
      <c r="BV6" s="77">
        <f t="shared" si="6"/>
        <v>74.17</v>
      </c>
      <c r="BW6" s="77">
        <f t="shared" si="6"/>
        <v>85.4</v>
      </c>
      <c r="BX6" s="77">
        <f t="shared" si="6"/>
        <v>87.8</v>
      </c>
      <c r="BY6" s="77">
        <f t="shared" si="6"/>
        <v>86.51</v>
      </c>
      <c r="BZ6" s="77">
        <f t="shared" si="6"/>
        <v>89.17</v>
      </c>
      <c r="CA6" s="69" t="str">
        <f>IF(CA7="","",IF(CA7="-","【-】","【"&amp;SUBSTITUTE(TEXT(CA7,"#,##0.00"),"-","△")&amp;"】"))</f>
        <v>【97.81】</v>
      </c>
      <c r="CB6" s="77">
        <f t="shared" ref="CB6:CK6" si="7">IF(CB7="",NA(),CB7)</f>
        <v>167.94</v>
      </c>
      <c r="CC6" s="77">
        <f t="shared" si="7"/>
        <v>166.97</v>
      </c>
      <c r="CD6" s="77">
        <f t="shared" si="7"/>
        <v>168.1</v>
      </c>
      <c r="CE6" s="77">
        <f t="shared" si="7"/>
        <v>168.69</v>
      </c>
      <c r="CF6" s="77">
        <f t="shared" si="7"/>
        <v>169.14</v>
      </c>
      <c r="CG6" s="77">
        <f t="shared" si="7"/>
        <v>230.95</v>
      </c>
      <c r="CH6" s="77">
        <f t="shared" si="7"/>
        <v>188.57</v>
      </c>
      <c r="CI6" s="77">
        <f t="shared" si="7"/>
        <v>187.69</v>
      </c>
      <c r="CJ6" s="77">
        <f t="shared" si="7"/>
        <v>188.24</v>
      </c>
      <c r="CK6" s="77">
        <f t="shared" si="7"/>
        <v>184.85</v>
      </c>
      <c r="CL6" s="69" t="str">
        <f>IF(CL7="","",IF(CL7="-","【-】","【"&amp;SUBSTITUTE(TEXT(CL7,"#,##0.00"),"-","△")&amp;"】"))</f>
        <v>【138.75】</v>
      </c>
      <c r="CM6" s="77">
        <f t="shared" ref="CM6:CV6" si="8">IF(CM7="",NA(),CM7)</f>
        <v>60.91</v>
      </c>
      <c r="CN6" s="77">
        <f t="shared" si="8"/>
        <v>71.05</v>
      </c>
      <c r="CO6" s="77">
        <f t="shared" si="8"/>
        <v>80.09</v>
      </c>
      <c r="CP6" s="77">
        <f t="shared" si="8"/>
        <v>85.93</v>
      </c>
      <c r="CQ6" s="77">
        <f t="shared" si="8"/>
        <v>91.71</v>
      </c>
      <c r="CR6" s="77">
        <f t="shared" si="8"/>
        <v>49.27</v>
      </c>
      <c r="CS6" s="77">
        <f t="shared" si="8"/>
        <v>55.84</v>
      </c>
      <c r="CT6" s="77">
        <f t="shared" si="8"/>
        <v>55.78</v>
      </c>
      <c r="CU6" s="77">
        <f t="shared" si="8"/>
        <v>54.86</v>
      </c>
      <c r="CV6" s="77">
        <f t="shared" si="8"/>
        <v>55.04</v>
      </c>
      <c r="CW6" s="69" t="str">
        <f>IF(CW7="","",IF(CW7="-","【-】","【"&amp;SUBSTITUTE(TEXT(CW7,"#,##0.00"),"-","△")&amp;"】"))</f>
        <v>【58.94】</v>
      </c>
      <c r="CX6" s="77">
        <f t="shared" ref="CX6:DG6" si="9">IF(CX7="",NA(),CX7)</f>
        <v>94.42</v>
      </c>
      <c r="CY6" s="77">
        <f t="shared" si="9"/>
        <v>94.65</v>
      </c>
      <c r="CZ6" s="77">
        <f t="shared" si="9"/>
        <v>95.07</v>
      </c>
      <c r="DA6" s="77">
        <f t="shared" si="9"/>
        <v>95.73</v>
      </c>
      <c r="DB6" s="77">
        <f t="shared" si="9"/>
        <v>96.42</v>
      </c>
      <c r="DC6" s="77">
        <f t="shared" si="9"/>
        <v>83.16</v>
      </c>
      <c r="DD6" s="77">
        <f t="shared" si="9"/>
        <v>92.34</v>
      </c>
      <c r="DE6" s="77">
        <f t="shared" si="9"/>
        <v>91.78</v>
      </c>
      <c r="DF6" s="77">
        <f t="shared" si="9"/>
        <v>91.37</v>
      </c>
      <c r="DG6" s="77">
        <f t="shared" si="9"/>
        <v>91.92</v>
      </c>
      <c r="DH6" s="69" t="str">
        <f>IF(DH7="","",IF(DH7="-","【-】","【"&amp;SUBSTITUTE(TEXT(DH7,"#,##0.00"),"-","△")&amp;"】"))</f>
        <v>【95.91】</v>
      </c>
      <c r="DI6" s="77">
        <f t="shared" ref="DI6:DR6" si="10">IF(DI7="",NA(),DI7)</f>
        <v>28.21</v>
      </c>
      <c r="DJ6" s="77">
        <f t="shared" si="10"/>
        <v>30.37</v>
      </c>
      <c r="DK6" s="77">
        <f t="shared" si="10"/>
        <v>32.61</v>
      </c>
      <c r="DL6" s="77">
        <f t="shared" si="10"/>
        <v>34.83</v>
      </c>
      <c r="DM6" s="77">
        <f t="shared" si="10"/>
        <v>36.5</v>
      </c>
      <c r="DN6" s="77">
        <f t="shared" si="10"/>
        <v>24.1</v>
      </c>
      <c r="DO6" s="77">
        <f t="shared" si="10"/>
        <v>25.37</v>
      </c>
      <c r="DP6" s="77">
        <f t="shared" si="10"/>
        <v>26.89</v>
      </c>
      <c r="DQ6" s="77">
        <f t="shared" si="10"/>
        <v>29.42</v>
      </c>
      <c r="DR6" s="77">
        <f t="shared" si="10"/>
        <v>31.14</v>
      </c>
      <c r="DS6" s="69" t="str">
        <f>IF(DS7="","",IF(DS7="-","【-】","【"&amp;SUBSTITUTE(TEXT(DS7,"#,##0.00"),"-","△")&amp;"】"))</f>
        <v>【41.09】</v>
      </c>
      <c r="DT6" s="69">
        <f t="shared" ref="DT6:EC6" si="11">IF(DT7="",NA(),DT7)</f>
        <v>0</v>
      </c>
      <c r="DU6" s="69">
        <f t="shared" si="11"/>
        <v>0</v>
      </c>
      <c r="DV6" s="69">
        <f t="shared" si="11"/>
        <v>0</v>
      </c>
      <c r="DW6" s="69">
        <f t="shared" si="11"/>
        <v>0</v>
      </c>
      <c r="DX6" s="69">
        <f t="shared" si="11"/>
        <v>0</v>
      </c>
      <c r="DY6" s="69">
        <f t="shared" si="11"/>
        <v>0</v>
      </c>
      <c r="DZ6" s="77">
        <f t="shared" si="11"/>
        <v>0.54</v>
      </c>
      <c r="EA6" s="77">
        <f t="shared" si="11"/>
        <v>0.75</v>
      </c>
      <c r="EB6" s="77">
        <f t="shared" si="11"/>
        <v>0.74</v>
      </c>
      <c r="EC6" s="77">
        <f t="shared" si="11"/>
        <v>0.76</v>
      </c>
      <c r="ED6" s="69" t="str">
        <f>IF(ED7="","",IF(ED7="-","【-】","【"&amp;SUBSTITUTE(TEXT(ED7,"#,##0.00"),"-","△")&amp;"】"))</f>
        <v>【8.68】</v>
      </c>
      <c r="EE6" s="77">
        <f t="shared" ref="EE6:EN6" si="12">IF(EE7="",NA(),EE7)</f>
        <v>0.66</v>
      </c>
      <c r="EF6" s="77">
        <f t="shared" si="12"/>
        <v>0.15</v>
      </c>
      <c r="EG6" s="77">
        <f t="shared" si="12"/>
        <v>0.32</v>
      </c>
      <c r="EH6" s="77">
        <f t="shared" si="12"/>
        <v>0.37</v>
      </c>
      <c r="EI6" s="77">
        <f t="shared" si="12"/>
        <v>0.32</v>
      </c>
      <c r="EJ6" s="77">
        <f t="shared" si="12"/>
        <v>0.1</v>
      </c>
      <c r="EK6" s="77">
        <f t="shared" si="12"/>
        <v>9.e-002</v>
      </c>
      <c r="EL6" s="77">
        <f t="shared" si="12"/>
        <v>0.1</v>
      </c>
      <c r="EM6" s="77">
        <f t="shared" si="12"/>
        <v>7.0000000000000007e-002</v>
      </c>
      <c r="EN6" s="77">
        <f t="shared" si="12"/>
        <v>6.e-002</v>
      </c>
      <c r="EO6" s="69" t="str">
        <f>IF(EO7="","",IF(EO7="-","【-】","【"&amp;SUBSTITUTE(TEXT(EO7,"#,##0.00"),"-","△")&amp;"】"))</f>
        <v>【0.22】</v>
      </c>
    </row>
    <row r="7" spans="1:148" s="55" customFormat="1">
      <c r="A7" s="56"/>
      <c r="B7" s="62">
        <v>2023</v>
      </c>
      <c r="C7" s="62">
        <v>202193</v>
      </c>
      <c r="D7" s="62">
        <v>46</v>
      </c>
      <c r="E7" s="62">
        <v>17</v>
      </c>
      <c r="F7" s="62">
        <v>1</v>
      </c>
      <c r="G7" s="62">
        <v>0</v>
      </c>
      <c r="H7" s="62" t="s">
        <v>96</v>
      </c>
      <c r="I7" s="62" t="s">
        <v>97</v>
      </c>
      <c r="J7" s="62" t="s">
        <v>98</v>
      </c>
      <c r="K7" s="62" t="s">
        <v>99</v>
      </c>
      <c r="L7" s="62" t="s">
        <v>77</v>
      </c>
      <c r="M7" s="62" t="s">
        <v>100</v>
      </c>
      <c r="N7" s="70" t="s">
        <v>101</v>
      </c>
      <c r="O7" s="70">
        <v>77.47</v>
      </c>
      <c r="P7" s="70">
        <v>75.98</v>
      </c>
      <c r="Q7" s="70">
        <v>61.3</v>
      </c>
      <c r="R7" s="70">
        <v>3355</v>
      </c>
      <c r="S7" s="70">
        <v>29256</v>
      </c>
      <c r="T7" s="70">
        <v>112.37</v>
      </c>
      <c r="U7" s="70">
        <v>260.35000000000002</v>
      </c>
      <c r="V7" s="70">
        <v>22146</v>
      </c>
      <c r="W7" s="70">
        <v>10.29</v>
      </c>
      <c r="X7" s="70">
        <v>2152.19</v>
      </c>
      <c r="Y7" s="70">
        <v>113.16</v>
      </c>
      <c r="Z7" s="70">
        <v>115.03</v>
      </c>
      <c r="AA7" s="70">
        <v>112.81</v>
      </c>
      <c r="AB7" s="70">
        <v>113.15</v>
      </c>
      <c r="AC7" s="70">
        <v>116.32</v>
      </c>
      <c r="AD7" s="70">
        <v>109.21</v>
      </c>
      <c r="AE7" s="70">
        <v>105.41</v>
      </c>
      <c r="AF7" s="70">
        <v>104.64</v>
      </c>
      <c r="AG7" s="70">
        <v>105.35</v>
      </c>
      <c r="AH7" s="70">
        <v>106.8</v>
      </c>
      <c r="AI7" s="70">
        <v>105.91</v>
      </c>
      <c r="AJ7" s="70">
        <v>0</v>
      </c>
      <c r="AK7" s="70">
        <v>0</v>
      </c>
      <c r="AL7" s="70">
        <v>0</v>
      </c>
      <c r="AM7" s="70">
        <v>0</v>
      </c>
      <c r="AN7" s="70">
        <v>0</v>
      </c>
      <c r="AO7" s="70">
        <v>15.73</v>
      </c>
      <c r="AP7" s="70">
        <v>25.86</v>
      </c>
      <c r="AQ7" s="70">
        <v>25.76</v>
      </c>
      <c r="AR7" s="70">
        <v>26.07</v>
      </c>
      <c r="AS7" s="70">
        <v>26.89</v>
      </c>
      <c r="AT7" s="70">
        <v>3.03</v>
      </c>
      <c r="AU7" s="70">
        <v>84.16</v>
      </c>
      <c r="AV7" s="70">
        <v>88.09</v>
      </c>
      <c r="AW7" s="70">
        <v>87.3</v>
      </c>
      <c r="AX7" s="70">
        <v>99.65</v>
      </c>
      <c r="AY7" s="70">
        <v>111.81</v>
      </c>
      <c r="AZ7" s="70">
        <v>57.26</v>
      </c>
      <c r="BA7" s="70">
        <v>58.23</v>
      </c>
      <c r="BB7" s="70">
        <v>65.56</v>
      </c>
      <c r="BC7" s="70">
        <v>65.87</v>
      </c>
      <c r="BD7" s="70">
        <v>77.260000000000005</v>
      </c>
      <c r="BE7" s="70">
        <v>78.430000000000007</v>
      </c>
      <c r="BF7" s="70">
        <v>675.64</v>
      </c>
      <c r="BG7" s="70">
        <v>633.71</v>
      </c>
      <c r="BH7" s="70">
        <v>493.68</v>
      </c>
      <c r="BI7" s="70">
        <v>302.91000000000003</v>
      </c>
      <c r="BJ7" s="70">
        <v>248.28</v>
      </c>
      <c r="BK7" s="70">
        <v>1130.42</v>
      </c>
      <c r="BL7" s="70">
        <v>812.92</v>
      </c>
      <c r="BM7" s="70">
        <v>765.48</v>
      </c>
      <c r="BN7" s="70">
        <v>742.08</v>
      </c>
      <c r="BO7" s="70">
        <v>730.84</v>
      </c>
      <c r="BP7" s="70">
        <v>630.82000000000005</v>
      </c>
      <c r="BQ7" s="70">
        <v>99.85</v>
      </c>
      <c r="BR7" s="70">
        <v>99.74</v>
      </c>
      <c r="BS7" s="70">
        <v>99.76</v>
      </c>
      <c r="BT7" s="70">
        <v>99.73</v>
      </c>
      <c r="BU7" s="70">
        <v>99.67</v>
      </c>
      <c r="BV7" s="70">
        <v>74.17</v>
      </c>
      <c r="BW7" s="70">
        <v>85.4</v>
      </c>
      <c r="BX7" s="70">
        <v>87.8</v>
      </c>
      <c r="BY7" s="70">
        <v>86.51</v>
      </c>
      <c r="BZ7" s="70">
        <v>89.17</v>
      </c>
      <c r="CA7" s="70">
        <v>97.81</v>
      </c>
      <c r="CB7" s="70">
        <v>167.94</v>
      </c>
      <c r="CC7" s="70">
        <v>166.97</v>
      </c>
      <c r="CD7" s="70">
        <v>168.1</v>
      </c>
      <c r="CE7" s="70">
        <v>168.69</v>
      </c>
      <c r="CF7" s="70">
        <v>169.14</v>
      </c>
      <c r="CG7" s="70">
        <v>230.95</v>
      </c>
      <c r="CH7" s="70">
        <v>188.57</v>
      </c>
      <c r="CI7" s="70">
        <v>187.69</v>
      </c>
      <c r="CJ7" s="70">
        <v>188.24</v>
      </c>
      <c r="CK7" s="70">
        <v>184.85</v>
      </c>
      <c r="CL7" s="70">
        <v>138.75</v>
      </c>
      <c r="CM7" s="70">
        <v>60.91</v>
      </c>
      <c r="CN7" s="70">
        <v>71.05</v>
      </c>
      <c r="CO7" s="70">
        <v>80.09</v>
      </c>
      <c r="CP7" s="70">
        <v>85.93</v>
      </c>
      <c r="CQ7" s="70">
        <v>91.71</v>
      </c>
      <c r="CR7" s="70">
        <v>49.27</v>
      </c>
      <c r="CS7" s="70">
        <v>55.84</v>
      </c>
      <c r="CT7" s="70">
        <v>55.78</v>
      </c>
      <c r="CU7" s="70">
        <v>54.86</v>
      </c>
      <c r="CV7" s="70">
        <v>55.04</v>
      </c>
      <c r="CW7" s="70">
        <v>58.94</v>
      </c>
      <c r="CX7" s="70">
        <v>94.42</v>
      </c>
      <c r="CY7" s="70">
        <v>94.65</v>
      </c>
      <c r="CZ7" s="70">
        <v>95.07</v>
      </c>
      <c r="DA7" s="70">
        <v>95.73</v>
      </c>
      <c r="DB7" s="70">
        <v>96.42</v>
      </c>
      <c r="DC7" s="70">
        <v>83.16</v>
      </c>
      <c r="DD7" s="70">
        <v>92.34</v>
      </c>
      <c r="DE7" s="70">
        <v>91.78</v>
      </c>
      <c r="DF7" s="70">
        <v>91.37</v>
      </c>
      <c r="DG7" s="70">
        <v>91.92</v>
      </c>
      <c r="DH7" s="70">
        <v>95.91</v>
      </c>
      <c r="DI7" s="70">
        <v>28.21</v>
      </c>
      <c r="DJ7" s="70">
        <v>30.37</v>
      </c>
      <c r="DK7" s="70">
        <v>32.61</v>
      </c>
      <c r="DL7" s="70">
        <v>34.83</v>
      </c>
      <c r="DM7" s="70">
        <v>36.5</v>
      </c>
      <c r="DN7" s="70">
        <v>24.1</v>
      </c>
      <c r="DO7" s="70">
        <v>25.37</v>
      </c>
      <c r="DP7" s="70">
        <v>26.89</v>
      </c>
      <c r="DQ7" s="70">
        <v>29.42</v>
      </c>
      <c r="DR7" s="70">
        <v>31.14</v>
      </c>
      <c r="DS7" s="70">
        <v>41.09</v>
      </c>
      <c r="DT7" s="70">
        <v>0</v>
      </c>
      <c r="DU7" s="70">
        <v>0</v>
      </c>
      <c r="DV7" s="70">
        <v>0</v>
      </c>
      <c r="DW7" s="70">
        <v>0</v>
      </c>
      <c r="DX7" s="70">
        <v>0</v>
      </c>
      <c r="DY7" s="70">
        <v>0</v>
      </c>
      <c r="DZ7" s="70">
        <v>0.54</v>
      </c>
      <c r="EA7" s="70">
        <v>0.75</v>
      </c>
      <c r="EB7" s="70">
        <v>0.74</v>
      </c>
      <c r="EC7" s="70">
        <v>0.76</v>
      </c>
      <c r="ED7" s="70">
        <v>8.68</v>
      </c>
      <c r="EE7" s="70">
        <v>0.66</v>
      </c>
      <c r="EF7" s="70">
        <v>0.15</v>
      </c>
      <c r="EG7" s="70">
        <v>0.32</v>
      </c>
      <c r="EH7" s="70">
        <v>0.37</v>
      </c>
      <c r="EI7" s="70">
        <v>0.32</v>
      </c>
      <c r="EJ7" s="70">
        <v>0.1</v>
      </c>
      <c r="EK7" s="70">
        <v>9.e-002</v>
      </c>
      <c r="EL7" s="70">
        <v>0.1</v>
      </c>
      <c r="EM7" s="70">
        <v>7.0000000000000007e-002</v>
      </c>
      <c r="EN7" s="70">
        <v>6.e-002</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寺島 慎哉</cp:lastModifiedBy>
  <dcterms:created xsi:type="dcterms:W3CDTF">2025-01-24T07:02:05Z</dcterms:created>
  <dcterms:modified xsi:type="dcterms:W3CDTF">2025-03-11T07:49:56Z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2025-03-11T07:49:56Z</vt:filetime>
  </property>
</Properties>
</file>