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1KzhemjR80mksNAWxzutsbuXoiVt7696cjY61GrS4pgLAcSObITXuUNr8zgqDQxI/Ft5PrlBnMRQDRHwC8g2wg==" workbookSaltValue="Z44X4qS+Dvg6sAa1E9sQSg=="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<sst xmlns="http://schemas.openxmlformats.org/spreadsheetml/2006/main" xmlns:r="http://schemas.openxmlformats.org/officeDocument/2006/relationships" count="115" uniqueCount="115">
  <si>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</si>
  <si>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</si>
  <si>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</si>
  <si>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</si>
  <si>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</si>
  <si>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</si>
  <si>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</si>
  <si>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</si>
  <si>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</si>
  <si>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</si>
  <si>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</si>
  <si>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</si>
  <si>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</si>
  <si>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</si>
  <si>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</si>
  <si>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</si>
  <si>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</si>
  <si>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</si>
  <si>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</si>
  <si>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</si>
  <si>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</si>
  <si>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</si>
  <si>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</si>
  <si>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</si>
  <si>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</si>
  <si>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</si>
  <si>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</si>
  <si>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</si>
  <si>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</si>
  <si>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</si>
  <si>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</si>
  <si>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</si>
  <si>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</si>
  <si>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</si>
  <si>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</si>
  <si>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</si>
  <si>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</si>
  <si>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</si>
  <si>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</si>
  <si>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</si>
  <si>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</si>
  <si>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</si>
  <si>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</si>
  <si>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</si>
  <si>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</si>
  <si>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</si>
  <si>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</si>
  <si>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</si>
  <si>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</si>
  <si>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</si>
  <si>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</si>
  <si>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</si>
  <si>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</si>
  <si>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</si>
  <si>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</si>
  <si>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</si>
  <si>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</si>
  <si>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</si>
  <si>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</si>
  <si>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</si>
  <si>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</si>
  <si>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</si>
  <si>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　経営の健全性については、一定の水準にあるものと考えられますが、これも一般会計負担によるところが作用しているものと考えられます。
　事業の恒久的な維持と今後予定される施設の老朽化対策と同時に市全体の下水道事業、排水事業を鑑み、適正規模への再構築を進めながら適正な料金水準を維持することが求められるものと考えます。
　中長期的な視点で総合的な下水道事業間等の統廃合を鑑み、更新需要計画やストックマネジメントなどに基づき、計画的かつ平準化した建設工事等を見込みながら、経営の健全化に努めることが必要であると考えます。</t>
    <rPh sb="205" eb="206">
      <t>モト</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</si>
  <si>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</si>
  <si>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</si>
  <si>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</si>
  <si>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</si>
  <si>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</si>
  <si>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</si>
  <si>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</si>
  <si>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</si>
  <si>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</si>
  <si>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</si>
  <si>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</si>
  <si>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</si>
  <si>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</si>
  <si>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</si>
  <si>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</si>
  <si>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</si>
  <si>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</si>
  <si>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</si>
  <si>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</si>
  <si>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</si>
  <si>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</si>
  <si>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</si>
  <si>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</si>
  <si>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</si>
  <si>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</si>
  <si>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</si>
  <si>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</si>
  <si>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</si>
  <si>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</si>
  <si>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</si>
  <si>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</si>
  <si>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</si>
  <si>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</si>
  <si>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</si>
  <si>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長野県　東御市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</si>
  <si>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</si>
  <si>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</si>
  <si>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</si>
  <si>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</si>
  <si>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</si>
  <si>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</si>
  <si>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</si>
  <si>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</si>
  <si>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</si>
  <si>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</si>
  <si>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</si>
  <si>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</si>
  <si>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</si>
  <si>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</si>
  <si>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</si>
  <si>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「経常収支比率」は単年度の収支が黒字であることを示す100％以上となっており、類似団体平均と同等の水準となりました。
　「経費回収率」については平均より高い傾向にあり、使用料で回収すべき経費を全て使用料で賄えている状況を示す100％以上となっています。また、「汚水処理原価」についても平均より低く、効率的な事業運営が出来ていると考えられます。これは、資本費の減少や民間委託など費用の抑制等による要因が考えられます。
　「流動比率」は、100％を上回っておりますが、単年度収益が少ない事業であるため、未来投資のための資金を賄うために引続き財源のストックをしていかなければなりません。
　効率性では、「施設利用率」、「水洗化率」ともに平均値より高くなっていますが、実情は施設能力に余力があり、今後は統廃合により効率性を高めていく予定です。</t>
    <rPh sb="10" eb="13">
      <t>タンネンド</t>
    </rPh>
    <rPh sb="14" eb="16">
      <t>シュウシ</t>
    </rPh>
    <rPh sb="17" eb="19">
      <t>クロジ</t>
    </rPh>
    <rPh sb="25" eb="26">
      <t>シメ</t>
    </rPh>
    <rPh sb="31" eb="33">
      <t>イジョウ</t>
    </rPh>
    <rPh sb="40" eb="46">
      <t>ルイジダンタイヘイキン</t>
    </rPh>
    <rPh sb="47" eb="49">
      <t>ドウトウ</t>
    </rPh>
    <rPh sb="50" eb="52">
      <t>スイジュン</t>
    </rPh>
    <rPh sb="85" eb="88">
      <t>シヨウリョウ</t>
    </rPh>
    <rPh sb="89" eb="91">
      <t>カイシュウ</t>
    </rPh>
    <rPh sb="94" eb="96">
      <t>ケイヒ</t>
    </rPh>
    <rPh sb="97" eb="98">
      <t>スベ</t>
    </rPh>
    <rPh sb="99" eb="102">
      <t>シヨウリョウ</t>
    </rPh>
    <rPh sb="103" eb="104">
      <t>マカナ</t>
    </rPh>
    <rPh sb="108" eb="110">
      <t>ジョウキョウ</t>
    </rPh>
    <rPh sb="111" eb="112">
      <t>シメ</t>
    </rPh>
    <rPh sb="117" eb="119">
      <t>イジョウ</t>
    </rPh>
    <rPh sb="131" eb="133">
      <t>オスイ</t>
    </rPh>
    <rPh sb="133" eb="135">
      <t>ショリ</t>
    </rPh>
    <rPh sb="135" eb="137">
      <t>ゲンカ</t>
    </rPh>
    <rPh sb="143" eb="145">
      <t>ヘイキン</t>
    </rPh>
    <rPh sb="147" eb="148">
      <t>ヒク</t>
    </rPh>
    <rPh sb="150" eb="153">
      <t>コウリツテキ</t>
    </rPh>
    <rPh sb="154" eb="156">
      <t>ジギョウ</t>
    </rPh>
    <rPh sb="156" eb="158">
      <t>ウンエイ</t>
    </rPh>
    <rPh sb="159" eb="161">
      <t>デキ</t>
    </rPh>
    <rPh sb="165" eb="166">
      <t>カンガ</t>
    </rPh>
    <rPh sb="339" eb="341">
      <t>ヨリョク</t>
    </rPh>
    <rPh sb="358" eb="359">
      <t>タカ</t>
    </rPh>
    <phoneticPr fontId="1"/>
  </si>
  <si>
    <t xml:space="preserve">　一般的に、「有形固定資産減価償却率」の数値が高くなれば、法定耐用年数に近い資産を多く保有していることを示しています。「有形固定資産減価償却率」は、類似団体平均よりも高い傾向にあり、老朽化が比較的早めに進行する可能性があると考えられるため、更新需要計画やストックマネジメントなどに基づき、今後も計画的な更新投資の必要であると考えます。
　事業推進の性格から短期間に建設工事を実施したことから、再投資も一定期間に偏って発生することも予想されます。
</t>
    <rPh sb="140" eb="141">
      <t>モト</t>
    </rPh>
    <rPh sb="162" eb="163">
      <t>カンガ</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</si>
</sst>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formatCode="#,##0.00;&quot;△&quot;#,##0.00;&quot;-&quot;">
                  <c:v>0.15</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0.13</c:v>
                </c:pt>
                <c:pt idx="2">
                  <c:v>0.36</c:v>
                </c:pt>
                <c:pt idx="3">
                  <c:v>0.39</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47.4</c:v>
                </c:pt>
                <c:pt idx="1">
                  <c:v>50.78</c:v>
                </c:pt>
                <c:pt idx="2">
                  <c:v>47.14</c:v>
                </c:pt>
                <c:pt idx="3">
                  <c:v>46.75</c:v>
                </c:pt>
                <c:pt idx="4">
                  <c:v>44.55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43.36</c:v>
                </c:pt>
                <c:pt idx="1">
                  <c:v>42.56</c:v>
                </c:pt>
                <c:pt idx="2">
                  <c:v>42.47</c:v>
                </c:pt>
                <c:pt idx="3">
                  <c:v>42.4</c:v>
                </c:pt>
                <c:pt idx="4">
                  <c:v>42.28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84.8</c:v>
                </c:pt>
                <c:pt idx="1">
                  <c:v>85.11</c:v>
                </c:pt>
                <c:pt idx="2">
                  <c:v>85.74</c:v>
                </c:pt>
                <c:pt idx="3">
                  <c:v>86.13</c:v>
                </c:pt>
                <c:pt idx="4">
                  <c:v>87.61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83.06</c:v>
                </c:pt>
                <c:pt idx="1">
                  <c:v>83.32</c:v>
                </c:pt>
                <c:pt idx="2">
                  <c:v>83.75</c:v>
                </c:pt>
                <c:pt idx="3">
                  <c:v>84.19</c:v>
                </c:pt>
                <c:pt idx="4">
                  <c:v>84.34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105.23</c:v>
                </c:pt>
                <c:pt idx="1">
                  <c:v>105.73</c:v>
                </c:pt>
                <c:pt idx="2">
                  <c:v>105.03</c:v>
                </c:pt>
                <c:pt idx="3">
                  <c:v>103.79</c:v>
                </c:pt>
                <c:pt idx="4">
                  <c:v>106.38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102.13</c:v>
                </c:pt>
                <c:pt idx="1">
                  <c:v>101.72</c:v>
                </c:pt>
                <c:pt idx="2">
                  <c:v>102.73</c:v>
                </c:pt>
                <c:pt idx="3">
                  <c:v>105.78</c:v>
                </c:pt>
                <c:pt idx="4">
                  <c:v>106.09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25.1</c:v>
                </c:pt>
                <c:pt idx="1">
                  <c:v>27.25</c:v>
                </c:pt>
                <c:pt idx="2">
                  <c:v>29.36</c:v>
                </c:pt>
                <c:pt idx="3">
                  <c:v>31.16</c:v>
                </c:pt>
                <c:pt idx="4">
                  <c:v>33.19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23.93</c:v>
                </c:pt>
                <c:pt idx="1">
                  <c:v>24.68</c:v>
                </c:pt>
                <c:pt idx="2">
                  <c:v>24.68</c:v>
                </c:pt>
                <c:pt idx="3">
                  <c:v>21.36</c:v>
                </c:pt>
                <c:pt idx="4">
                  <c:v>22.79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
                  <c:v>0</c:v>
                </c:pt>
                <c:pt idx="1">
                  <c:v>1.e-002</c:v>
                </c:pt>
                <c:pt idx="2">
                  <c:v>8.6199999999999992</c:v>
                </c:pt>
                <c:pt idx="3">
                  <c:v>1.e-002</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109.51</c:v>
                </c:pt>
                <c:pt idx="1">
                  <c:v>112.88</c:v>
                </c:pt>
                <c:pt idx="2">
                  <c:v>94.97</c:v>
                </c:pt>
                <c:pt idx="3">
                  <c:v>63.96</c:v>
                </c:pt>
                <c:pt idx="4">
                  <c:v>69.42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136.11000000000001</c:v>
                </c:pt>
                <c:pt idx="1">
                  <c:v>137.08000000000001</c:v>
                </c:pt>
                <c:pt idx="2">
                  <c:v>136.26</c:v>
                </c:pt>
                <c:pt idx="3">
                  <c:v>119.58</c:v>
                </c:pt>
                <c:pt idx="4">
                  <c:v>138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47.44</c:v>
                </c:pt>
                <c:pt idx="1">
                  <c:v>49.18</c:v>
                </c:pt>
                <c:pt idx="2">
                  <c:v>47.72</c:v>
                </c:pt>
                <c:pt idx="3">
                  <c:v>44.24</c:v>
                </c:pt>
                <c:pt idx="4">
                  <c:v>43.07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1260.51</c:v>
                </c:pt>
                <c:pt idx="1">
                  <c:v>1494.89</c:v>
                </c:pt>
                <c:pt idx="2">
                  <c:v>1071.8699999999999</c:v>
                </c:pt>
                <c:pt idx="3">
                  <c:v>854.44</c:v>
                </c:pt>
                <c:pt idx="4">
                  <c:v>557.78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1243.71</c:v>
                </c:pt>
                <c:pt idx="1">
                  <c:v>1194.1500000000001</c:v>
                </c:pt>
                <c:pt idx="2">
                  <c:v>1206.79</c:v>
                </c:pt>
                <c:pt idx="3">
                  <c:v>1258.43</c:v>
                </c:pt>
                <c:pt idx="4">
                  <c:v>1163.75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100</c:v>
                </c:pt>
                <c:pt idx="1">
                  <c:v>98.66</c:v>
                </c:pt>
                <c:pt idx="2">
                  <c:v>99.71</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74.3</c:v>
                </c:pt>
                <c:pt idx="1">
                  <c:v>72.260000000000005</c:v>
                </c:pt>
                <c:pt idx="2">
                  <c:v>71.84</c:v>
                </c:pt>
                <c:pt idx="3">
                  <c:v>73.36</c:v>
                </c:pt>
                <c:pt idx="4">
                  <c:v>72.599999999999994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152.31</c:v>
                </c:pt>
                <c:pt idx="1">
                  <c:v>155.43</c:v>
                </c:pt>
                <c:pt idx="2">
                  <c:v>153.34</c:v>
                </c:pt>
                <c:pt idx="3">
                  <c:v>156.88999999999999</c:v>
                </c:pt>
                <c:pt idx="4">
                  <c:v>159.27000000000001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221.81</c:v>
                </c:pt>
                <c:pt idx="1">
                  <c:v>230.02</c:v>
                </c:pt>
                <c:pt idx="2">
                  <c:v>228.47</c:v>
                </c:pt>
                <c:pt idx="3">
                  <c:v>224.88</c:v>
                </c:pt>
                <c:pt idx="4">
                  <c:v>228.64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election activeCell="BI88" sqref="BI88"/>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長野県　東御市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29677</v>
      </c>
      <c r="AM8" s="21"/>
      <c r="AN8" s="21"/>
      <c r="AO8" s="21"/>
      <c r="AP8" s="21"/>
      <c r="AQ8" s="21"/>
      <c r="AR8" s="21"/>
      <c r="AS8" s="21"/>
      <c r="AT8" s="7">
        <f>データ!T6</f>
        <v>112.37</v>
      </c>
      <c r="AU8" s="7"/>
      <c r="AV8" s="7"/>
      <c r="AW8" s="7"/>
      <c r="AX8" s="7"/>
      <c r="AY8" s="7"/>
      <c r="AZ8" s="7"/>
      <c r="BA8" s="7"/>
      <c r="BB8" s="7">
        <f>データ!U6</f>
        <v>264.10000000000002</v>
      </c>
      <c r="BC8" s="7"/>
      <c r="BD8" s="7"/>
      <c r="BE8" s="7"/>
      <c r="BF8" s="7"/>
      <c r="BG8" s="7"/>
      <c r="BH8" s="7"/>
      <c r="BI8" s="7"/>
      <c r="BJ8" s="3"/>
      <c r="BK8" s="3"/>
      <c r="BL8" s="27" t="s">
        <v>14</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73.56</v>
      </c>
      <c r="J10" s="7"/>
      <c r="K10" s="7"/>
      <c r="L10" s="7"/>
      <c r="M10" s="7"/>
      <c r="N10" s="7"/>
      <c r="O10" s="7"/>
      <c r="P10" s="7">
        <f>データ!P6</f>
        <v>4.6100000000000003</v>
      </c>
      <c r="Q10" s="7"/>
      <c r="R10" s="7"/>
      <c r="S10" s="7"/>
      <c r="T10" s="7"/>
      <c r="U10" s="7"/>
      <c r="V10" s="7"/>
      <c r="W10" s="7">
        <f>データ!Q6</f>
        <v>113.07</v>
      </c>
      <c r="X10" s="7"/>
      <c r="Y10" s="7"/>
      <c r="Z10" s="7"/>
      <c r="AA10" s="7"/>
      <c r="AB10" s="7"/>
      <c r="AC10" s="7"/>
      <c r="AD10" s="21">
        <f>データ!R6</f>
        <v>3355</v>
      </c>
      <c r="AE10" s="21"/>
      <c r="AF10" s="21"/>
      <c r="AG10" s="21"/>
      <c r="AH10" s="21"/>
      <c r="AI10" s="21"/>
      <c r="AJ10" s="21"/>
      <c r="AK10" s="2"/>
      <c r="AL10" s="21">
        <f>データ!V6</f>
        <v>1364</v>
      </c>
      <c r="AM10" s="21"/>
      <c r="AN10" s="21"/>
      <c r="AO10" s="21"/>
      <c r="AP10" s="21"/>
      <c r="AQ10" s="21"/>
      <c r="AR10" s="21"/>
      <c r="AS10" s="21"/>
      <c r="AT10" s="7">
        <f>データ!W6</f>
        <v>0.56999999999999995</v>
      </c>
      <c r="AU10" s="7"/>
      <c r="AV10" s="7"/>
      <c r="AW10" s="7"/>
      <c r="AX10" s="7"/>
      <c r="AY10" s="7"/>
      <c r="AZ10" s="7"/>
      <c r="BA10" s="7"/>
      <c r="BB10" s="7">
        <f>データ!X6</f>
        <v>2392.98</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62</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34</v>
      </c>
      <c r="M84" s="12" t="s">
        <v>37</v>
      </c>
      <c r="N84" s="12" t="s">
        <v>53</v>
      </c>
      <c r="O84" s="12" t="s">
        <v>55</v>
      </c>
    </row>
    <row r="85" spans="1:78" hidden="1">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mRBo36iumnGUBfmdLaXfIo7m4kucv4exUqwJUKF++PrWBFEBPfGjSN0Sg/xN5CbAUIkawjo8A7Pvs3kwpQYxwA==" saltValue="jqOnsilvlN2gGSe3uLUGl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33</v>
      </c>
      <c r="C3" s="58" t="s">
        <v>59</v>
      </c>
      <c r="D3" s="58" t="s">
        <v>60</v>
      </c>
      <c r="E3" s="58" t="s">
        <v>4</v>
      </c>
      <c r="F3" s="58" t="s">
        <v>3</v>
      </c>
      <c r="G3" s="58" t="s">
        <v>26</v>
      </c>
      <c r="H3" s="65" t="s">
        <v>61</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63</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65</v>
      </c>
      <c r="BG4" s="77"/>
      <c r="BH4" s="77"/>
      <c r="BI4" s="77"/>
      <c r="BJ4" s="77"/>
      <c r="BK4" s="77"/>
      <c r="BL4" s="77"/>
      <c r="BM4" s="77"/>
      <c r="BN4" s="77"/>
      <c r="BO4" s="77"/>
      <c r="BP4" s="77"/>
      <c r="BQ4" s="77" t="s">
        <v>16</v>
      </c>
      <c r="BR4" s="77"/>
      <c r="BS4" s="77"/>
      <c r="BT4" s="77"/>
      <c r="BU4" s="77"/>
      <c r="BV4" s="77"/>
      <c r="BW4" s="77"/>
      <c r="BX4" s="77"/>
      <c r="BY4" s="77"/>
      <c r="BZ4" s="77"/>
      <c r="CA4" s="77"/>
      <c r="CB4" s="77" t="s">
        <v>64</v>
      </c>
      <c r="CC4" s="77"/>
      <c r="CD4" s="77"/>
      <c r="CE4" s="77"/>
      <c r="CF4" s="77"/>
      <c r="CG4" s="77"/>
      <c r="CH4" s="77"/>
      <c r="CI4" s="77"/>
      <c r="CJ4" s="77"/>
      <c r="CK4" s="77"/>
      <c r="CL4" s="77"/>
      <c r="CM4" s="77" t="s">
        <v>1</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8">
      <c r="A5" s="56" t="s">
        <v>70</v>
      </c>
      <c r="B5" s="60"/>
      <c r="C5" s="60"/>
      <c r="D5" s="60"/>
      <c r="E5" s="60"/>
      <c r="F5" s="60"/>
      <c r="G5" s="60"/>
      <c r="H5" s="67" t="s">
        <v>58</v>
      </c>
      <c r="I5" s="67" t="s">
        <v>71</v>
      </c>
      <c r="J5" s="67" t="s">
        <v>72</v>
      </c>
      <c r="K5" s="67" t="s">
        <v>73</v>
      </c>
      <c r="L5" s="67" t="s">
        <v>74</v>
      </c>
      <c r="M5" s="67" t="s">
        <v>6</v>
      </c>
      <c r="N5" s="67" t="s">
        <v>75</v>
      </c>
      <c r="O5" s="67" t="s">
        <v>76</v>
      </c>
      <c r="P5" s="67" t="s">
        <v>77</v>
      </c>
      <c r="Q5" s="67" t="s">
        <v>78</v>
      </c>
      <c r="R5" s="67" t="s">
        <v>79</v>
      </c>
      <c r="S5" s="67" t="s">
        <v>80</v>
      </c>
      <c r="T5" s="67" t="s">
        <v>81</v>
      </c>
      <c r="U5" s="67" t="s">
        <v>0</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45</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8" s="55" customFormat="1">
      <c r="A6" s="56" t="s">
        <v>96</v>
      </c>
      <c r="B6" s="61">
        <f t="shared" ref="B6:X6" si="1">B7</f>
        <v>2021</v>
      </c>
      <c r="C6" s="61">
        <f t="shared" si="1"/>
        <v>202193</v>
      </c>
      <c r="D6" s="61">
        <f t="shared" si="1"/>
        <v>46</v>
      </c>
      <c r="E6" s="61">
        <f t="shared" si="1"/>
        <v>17</v>
      </c>
      <c r="F6" s="61">
        <f t="shared" si="1"/>
        <v>4</v>
      </c>
      <c r="G6" s="61">
        <f t="shared" si="1"/>
        <v>0</v>
      </c>
      <c r="H6" s="61" t="str">
        <f t="shared" si="1"/>
        <v>長野県　東御市</v>
      </c>
      <c r="I6" s="61" t="str">
        <f t="shared" si="1"/>
        <v>法適用</v>
      </c>
      <c r="J6" s="61" t="str">
        <f t="shared" si="1"/>
        <v>下水道事業</v>
      </c>
      <c r="K6" s="61" t="str">
        <f t="shared" si="1"/>
        <v>特定環境保全公共下水道</v>
      </c>
      <c r="L6" s="61" t="str">
        <f t="shared" si="1"/>
        <v>D2</v>
      </c>
      <c r="M6" s="61" t="str">
        <f t="shared" si="1"/>
        <v>非設置</v>
      </c>
      <c r="N6" s="70" t="str">
        <f t="shared" si="1"/>
        <v>-</v>
      </c>
      <c r="O6" s="70">
        <f t="shared" si="1"/>
        <v>73.56</v>
      </c>
      <c r="P6" s="70">
        <f t="shared" si="1"/>
        <v>4.6100000000000003</v>
      </c>
      <c r="Q6" s="70">
        <f t="shared" si="1"/>
        <v>113.07</v>
      </c>
      <c r="R6" s="70">
        <f t="shared" si="1"/>
        <v>3355</v>
      </c>
      <c r="S6" s="70">
        <f t="shared" si="1"/>
        <v>29677</v>
      </c>
      <c r="T6" s="70">
        <f t="shared" si="1"/>
        <v>112.37</v>
      </c>
      <c r="U6" s="70">
        <f t="shared" si="1"/>
        <v>264.10000000000002</v>
      </c>
      <c r="V6" s="70">
        <f t="shared" si="1"/>
        <v>1364</v>
      </c>
      <c r="W6" s="70">
        <f t="shared" si="1"/>
        <v>0.56999999999999995</v>
      </c>
      <c r="X6" s="70">
        <f t="shared" si="1"/>
        <v>2392.98</v>
      </c>
      <c r="Y6" s="78">
        <f t="shared" ref="Y6:AH6" si="2">IF(Y7="",NA(),Y7)</f>
        <v>105.23</v>
      </c>
      <c r="Z6" s="78">
        <f t="shared" si="2"/>
        <v>105.73</v>
      </c>
      <c r="AA6" s="78">
        <f t="shared" si="2"/>
        <v>105.03</v>
      </c>
      <c r="AB6" s="78">
        <f t="shared" si="2"/>
        <v>103.79</v>
      </c>
      <c r="AC6" s="78">
        <f t="shared" si="2"/>
        <v>106.38</v>
      </c>
      <c r="AD6" s="78">
        <f t="shared" si="2"/>
        <v>102.13</v>
      </c>
      <c r="AE6" s="78">
        <f t="shared" si="2"/>
        <v>101.72</v>
      </c>
      <c r="AF6" s="78">
        <f t="shared" si="2"/>
        <v>102.73</v>
      </c>
      <c r="AG6" s="78">
        <f t="shared" si="2"/>
        <v>105.78</v>
      </c>
      <c r="AH6" s="78">
        <f t="shared" si="2"/>
        <v>106.09</v>
      </c>
      <c r="AI6" s="70" t="str">
        <f>IF(AI7="","",IF(AI7="-","【-】","【"&amp;SUBSTITUTE(TEXT(AI7,"#,##0.00"),"-","△")&amp;"】"))</f>
        <v>【105.35】</v>
      </c>
      <c r="AJ6" s="70">
        <f t="shared" ref="AJ6:AS6" si="3">IF(AJ7="",NA(),AJ7)</f>
        <v>0</v>
      </c>
      <c r="AK6" s="70">
        <f t="shared" si="3"/>
        <v>0</v>
      </c>
      <c r="AL6" s="70">
        <f t="shared" si="3"/>
        <v>0</v>
      </c>
      <c r="AM6" s="70">
        <f t="shared" si="3"/>
        <v>0</v>
      </c>
      <c r="AN6" s="70">
        <f t="shared" si="3"/>
        <v>0</v>
      </c>
      <c r="AO6" s="78">
        <f t="shared" si="3"/>
        <v>109.51</v>
      </c>
      <c r="AP6" s="78">
        <f t="shared" si="3"/>
        <v>112.88</v>
      </c>
      <c r="AQ6" s="78">
        <f t="shared" si="3"/>
        <v>94.97</v>
      </c>
      <c r="AR6" s="78">
        <f t="shared" si="3"/>
        <v>63.96</v>
      </c>
      <c r="AS6" s="78">
        <f t="shared" si="3"/>
        <v>69.42</v>
      </c>
      <c r="AT6" s="70" t="str">
        <f>IF(AT7="","",IF(AT7="-","【-】","【"&amp;SUBSTITUTE(TEXT(AT7,"#,##0.00"),"-","△")&amp;"】"))</f>
        <v>【63.89】</v>
      </c>
      <c r="AU6" s="78">
        <f t="shared" ref="AU6:BD6" si="4">IF(AU7="",NA(),AU7)</f>
        <v>136.11000000000001</v>
      </c>
      <c r="AV6" s="78">
        <f t="shared" si="4"/>
        <v>137.08000000000001</v>
      </c>
      <c r="AW6" s="78">
        <f t="shared" si="4"/>
        <v>136.26</v>
      </c>
      <c r="AX6" s="78">
        <f t="shared" si="4"/>
        <v>119.58</v>
      </c>
      <c r="AY6" s="78">
        <f t="shared" si="4"/>
        <v>138</v>
      </c>
      <c r="AZ6" s="78">
        <f t="shared" si="4"/>
        <v>47.44</v>
      </c>
      <c r="BA6" s="78">
        <f t="shared" si="4"/>
        <v>49.18</v>
      </c>
      <c r="BB6" s="78">
        <f t="shared" si="4"/>
        <v>47.72</v>
      </c>
      <c r="BC6" s="78">
        <f t="shared" si="4"/>
        <v>44.24</v>
      </c>
      <c r="BD6" s="78">
        <f t="shared" si="4"/>
        <v>43.07</v>
      </c>
      <c r="BE6" s="70" t="str">
        <f>IF(BE7="","",IF(BE7="-","【-】","【"&amp;SUBSTITUTE(TEXT(BE7,"#,##0.00"),"-","△")&amp;"】"))</f>
        <v>【44.07】</v>
      </c>
      <c r="BF6" s="78">
        <f t="shared" ref="BF6:BO6" si="5">IF(BF7="",NA(),BF7)</f>
        <v>1260.51</v>
      </c>
      <c r="BG6" s="78">
        <f t="shared" si="5"/>
        <v>1494.89</v>
      </c>
      <c r="BH6" s="78">
        <f t="shared" si="5"/>
        <v>1071.8699999999999</v>
      </c>
      <c r="BI6" s="78">
        <f t="shared" si="5"/>
        <v>854.44</v>
      </c>
      <c r="BJ6" s="78">
        <f t="shared" si="5"/>
        <v>557.78</v>
      </c>
      <c r="BK6" s="78">
        <f t="shared" si="5"/>
        <v>1243.71</v>
      </c>
      <c r="BL6" s="78">
        <f t="shared" si="5"/>
        <v>1194.1500000000001</v>
      </c>
      <c r="BM6" s="78">
        <f t="shared" si="5"/>
        <v>1206.79</v>
      </c>
      <c r="BN6" s="78">
        <f t="shared" si="5"/>
        <v>1258.43</v>
      </c>
      <c r="BO6" s="78">
        <f t="shared" si="5"/>
        <v>1163.75</v>
      </c>
      <c r="BP6" s="70" t="str">
        <f>IF(BP7="","",IF(BP7="-","【-】","【"&amp;SUBSTITUTE(TEXT(BP7,"#,##0.00"),"-","△")&amp;"】"))</f>
        <v>【1,201.79】</v>
      </c>
      <c r="BQ6" s="78">
        <f t="shared" ref="BQ6:BZ6" si="6">IF(BQ7="",NA(),BQ7)</f>
        <v>100</v>
      </c>
      <c r="BR6" s="78">
        <f t="shared" si="6"/>
        <v>98.66</v>
      </c>
      <c r="BS6" s="78">
        <f t="shared" si="6"/>
        <v>99.71</v>
      </c>
      <c r="BT6" s="78">
        <f t="shared" si="6"/>
        <v>100</v>
      </c>
      <c r="BU6" s="78">
        <f t="shared" si="6"/>
        <v>100</v>
      </c>
      <c r="BV6" s="78">
        <f t="shared" si="6"/>
        <v>74.3</v>
      </c>
      <c r="BW6" s="78">
        <f t="shared" si="6"/>
        <v>72.260000000000005</v>
      </c>
      <c r="BX6" s="78">
        <f t="shared" si="6"/>
        <v>71.84</v>
      </c>
      <c r="BY6" s="78">
        <f t="shared" si="6"/>
        <v>73.36</v>
      </c>
      <c r="BZ6" s="78">
        <f t="shared" si="6"/>
        <v>72.599999999999994</v>
      </c>
      <c r="CA6" s="70" t="str">
        <f>IF(CA7="","",IF(CA7="-","【-】","【"&amp;SUBSTITUTE(TEXT(CA7,"#,##0.00"),"-","△")&amp;"】"))</f>
        <v>【75.31】</v>
      </c>
      <c r="CB6" s="78">
        <f t="shared" ref="CB6:CK6" si="7">IF(CB7="",NA(),CB7)</f>
        <v>152.31</v>
      </c>
      <c r="CC6" s="78">
        <f t="shared" si="7"/>
        <v>155.43</v>
      </c>
      <c r="CD6" s="78">
        <f t="shared" si="7"/>
        <v>153.34</v>
      </c>
      <c r="CE6" s="78">
        <f t="shared" si="7"/>
        <v>156.88999999999999</v>
      </c>
      <c r="CF6" s="78">
        <f t="shared" si="7"/>
        <v>159.27000000000001</v>
      </c>
      <c r="CG6" s="78">
        <f t="shared" si="7"/>
        <v>221.81</v>
      </c>
      <c r="CH6" s="78">
        <f t="shared" si="7"/>
        <v>230.02</v>
      </c>
      <c r="CI6" s="78">
        <f t="shared" si="7"/>
        <v>228.47</v>
      </c>
      <c r="CJ6" s="78">
        <f t="shared" si="7"/>
        <v>224.88</v>
      </c>
      <c r="CK6" s="78">
        <f t="shared" si="7"/>
        <v>228.64</v>
      </c>
      <c r="CL6" s="70" t="str">
        <f>IF(CL7="","",IF(CL7="-","【-】","【"&amp;SUBSTITUTE(TEXT(CL7,"#,##0.00"),"-","△")&amp;"】"))</f>
        <v>【216.39】</v>
      </c>
      <c r="CM6" s="78">
        <f t="shared" ref="CM6:CV6" si="8">IF(CM7="",NA(),CM7)</f>
        <v>47.4</v>
      </c>
      <c r="CN6" s="78">
        <f t="shared" si="8"/>
        <v>50.78</v>
      </c>
      <c r="CO6" s="78">
        <f t="shared" si="8"/>
        <v>47.14</v>
      </c>
      <c r="CP6" s="78">
        <f t="shared" si="8"/>
        <v>46.75</v>
      </c>
      <c r="CQ6" s="78">
        <f t="shared" si="8"/>
        <v>44.55</v>
      </c>
      <c r="CR6" s="78">
        <f t="shared" si="8"/>
        <v>43.36</v>
      </c>
      <c r="CS6" s="78">
        <f t="shared" si="8"/>
        <v>42.56</v>
      </c>
      <c r="CT6" s="78">
        <f t="shared" si="8"/>
        <v>42.47</v>
      </c>
      <c r="CU6" s="78">
        <f t="shared" si="8"/>
        <v>42.4</v>
      </c>
      <c r="CV6" s="78">
        <f t="shared" si="8"/>
        <v>42.28</v>
      </c>
      <c r="CW6" s="70" t="str">
        <f>IF(CW7="","",IF(CW7="-","【-】","【"&amp;SUBSTITUTE(TEXT(CW7,"#,##0.00"),"-","△")&amp;"】"))</f>
        <v>【42.57】</v>
      </c>
      <c r="CX6" s="78">
        <f t="shared" ref="CX6:DG6" si="9">IF(CX7="",NA(),CX7)</f>
        <v>84.8</v>
      </c>
      <c r="CY6" s="78">
        <f t="shared" si="9"/>
        <v>85.11</v>
      </c>
      <c r="CZ6" s="78">
        <f t="shared" si="9"/>
        <v>85.74</v>
      </c>
      <c r="DA6" s="78">
        <f t="shared" si="9"/>
        <v>86.13</v>
      </c>
      <c r="DB6" s="78">
        <f t="shared" si="9"/>
        <v>87.61</v>
      </c>
      <c r="DC6" s="78">
        <f t="shared" si="9"/>
        <v>83.06</v>
      </c>
      <c r="DD6" s="78">
        <f t="shared" si="9"/>
        <v>83.32</v>
      </c>
      <c r="DE6" s="78">
        <f t="shared" si="9"/>
        <v>83.75</v>
      </c>
      <c r="DF6" s="78">
        <f t="shared" si="9"/>
        <v>84.19</v>
      </c>
      <c r="DG6" s="78">
        <f t="shared" si="9"/>
        <v>84.34</v>
      </c>
      <c r="DH6" s="70" t="str">
        <f>IF(DH7="","",IF(DH7="-","【-】","【"&amp;SUBSTITUTE(TEXT(DH7,"#,##0.00"),"-","△")&amp;"】"))</f>
        <v>【85.24】</v>
      </c>
      <c r="DI6" s="78">
        <f t="shared" ref="DI6:DR6" si="10">IF(DI7="",NA(),DI7)</f>
        <v>25.1</v>
      </c>
      <c r="DJ6" s="78">
        <f t="shared" si="10"/>
        <v>27.25</v>
      </c>
      <c r="DK6" s="78">
        <f t="shared" si="10"/>
        <v>29.36</v>
      </c>
      <c r="DL6" s="78">
        <f t="shared" si="10"/>
        <v>31.16</v>
      </c>
      <c r="DM6" s="78">
        <f t="shared" si="10"/>
        <v>33.19</v>
      </c>
      <c r="DN6" s="78">
        <f t="shared" si="10"/>
        <v>23.93</v>
      </c>
      <c r="DO6" s="78">
        <f t="shared" si="10"/>
        <v>24.68</v>
      </c>
      <c r="DP6" s="78">
        <f t="shared" si="10"/>
        <v>24.68</v>
      </c>
      <c r="DQ6" s="78">
        <f t="shared" si="10"/>
        <v>21.36</v>
      </c>
      <c r="DR6" s="78">
        <f t="shared" si="10"/>
        <v>22.79</v>
      </c>
      <c r="DS6" s="70" t="str">
        <f>IF(DS7="","",IF(DS7="-","【-】","【"&amp;SUBSTITUTE(TEXT(DS7,"#,##0.00"),"-","△")&amp;"】"))</f>
        <v>【25.87】</v>
      </c>
      <c r="DT6" s="70">
        <f t="shared" ref="DT6:EC6" si="11">IF(DT7="",NA(),DT7)</f>
        <v>0</v>
      </c>
      <c r="DU6" s="70">
        <f t="shared" si="11"/>
        <v>0</v>
      </c>
      <c r="DV6" s="70">
        <f t="shared" si="11"/>
        <v>0</v>
      </c>
      <c r="DW6" s="70">
        <f t="shared" si="11"/>
        <v>0</v>
      </c>
      <c r="DX6" s="70">
        <f t="shared" si="11"/>
        <v>0</v>
      </c>
      <c r="DY6" s="70">
        <f t="shared" si="11"/>
        <v>0</v>
      </c>
      <c r="DZ6" s="78">
        <f t="shared" si="11"/>
        <v>1.e-002</v>
      </c>
      <c r="EA6" s="78">
        <f t="shared" si="11"/>
        <v>8.6199999999999992</v>
      </c>
      <c r="EB6" s="78">
        <f t="shared" si="11"/>
        <v>1.e-002</v>
      </c>
      <c r="EC6" s="78">
        <f t="shared" si="11"/>
        <v>1.e-002</v>
      </c>
      <c r="ED6" s="70" t="str">
        <f>IF(ED7="","",IF(ED7="-","【-】","【"&amp;SUBSTITUTE(TEXT(ED7,"#,##0.00"),"-","△")&amp;"】"))</f>
        <v>【0.01】</v>
      </c>
      <c r="EE6" s="70">
        <f t="shared" ref="EE6:EN6" si="12">IF(EE7="",NA(),EE7)</f>
        <v>0</v>
      </c>
      <c r="EF6" s="70">
        <f t="shared" si="12"/>
        <v>0</v>
      </c>
      <c r="EG6" s="70">
        <f t="shared" si="12"/>
        <v>0</v>
      </c>
      <c r="EH6" s="78">
        <f t="shared" si="12"/>
        <v>0.15</v>
      </c>
      <c r="EI6" s="70">
        <f t="shared" si="12"/>
        <v>0</v>
      </c>
      <c r="EJ6" s="78">
        <f t="shared" si="12"/>
        <v>9.e-002</v>
      </c>
      <c r="EK6" s="78">
        <f t="shared" si="12"/>
        <v>0.13</v>
      </c>
      <c r="EL6" s="78">
        <f t="shared" si="12"/>
        <v>0.36</v>
      </c>
      <c r="EM6" s="78">
        <f t="shared" si="12"/>
        <v>0.39</v>
      </c>
      <c r="EN6" s="78">
        <f t="shared" si="12"/>
        <v>0.1</v>
      </c>
      <c r="EO6" s="70" t="str">
        <f>IF(EO7="","",IF(EO7="-","【-】","【"&amp;SUBSTITUTE(TEXT(EO7,"#,##0.00"),"-","△")&amp;"】"))</f>
        <v>【0.15】</v>
      </c>
    </row>
    <row r="7" spans="1:148" s="55" customFormat="1">
      <c r="A7" s="56"/>
      <c r="B7" s="62">
        <v>2021</v>
      </c>
      <c r="C7" s="62">
        <v>202193</v>
      </c>
      <c r="D7" s="62">
        <v>46</v>
      </c>
      <c r="E7" s="62">
        <v>17</v>
      </c>
      <c r="F7" s="62">
        <v>4</v>
      </c>
      <c r="G7" s="62">
        <v>0</v>
      </c>
      <c r="H7" s="62" t="s">
        <v>97</v>
      </c>
      <c r="I7" s="62" t="s">
        <v>98</v>
      </c>
      <c r="J7" s="62" t="s">
        <v>99</v>
      </c>
      <c r="K7" s="62" t="s">
        <v>13</v>
      </c>
      <c r="L7" s="62" t="s">
        <v>100</v>
      </c>
      <c r="M7" s="62" t="s">
        <v>101</v>
      </c>
      <c r="N7" s="71" t="s">
        <v>102</v>
      </c>
      <c r="O7" s="71">
        <v>73.56</v>
      </c>
      <c r="P7" s="71">
        <v>4.6100000000000003</v>
      </c>
      <c r="Q7" s="71">
        <v>113.07</v>
      </c>
      <c r="R7" s="71">
        <v>3355</v>
      </c>
      <c r="S7" s="71">
        <v>29677</v>
      </c>
      <c r="T7" s="71">
        <v>112.37</v>
      </c>
      <c r="U7" s="71">
        <v>264.10000000000002</v>
      </c>
      <c r="V7" s="71">
        <v>1364</v>
      </c>
      <c r="W7" s="71">
        <v>0.56999999999999995</v>
      </c>
      <c r="X7" s="71">
        <v>2392.98</v>
      </c>
      <c r="Y7" s="71">
        <v>105.23</v>
      </c>
      <c r="Z7" s="71">
        <v>105.73</v>
      </c>
      <c r="AA7" s="71">
        <v>105.03</v>
      </c>
      <c r="AB7" s="71">
        <v>103.79</v>
      </c>
      <c r="AC7" s="71">
        <v>106.38</v>
      </c>
      <c r="AD7" s="71">
        <v>102.13</v>
      </c>
      <c r="AE7" s="71">
        <v>101.72</v>
      </c>
      <c r="AF7" s="71">
        <v>102.73</v>
      </c>
      <c r="AG7" s="71">
        <v>105.78</v>
      </c>
      <c r="AH7" s="71">
        <v>106.09</v>
      </c>
      <c r="AI7" s="71">
        <v>105.35</v>
      </c>
      <c r="AJ7" s="71">
        <v>0</v>
      </c>
      <c r="AK7" s="71">
        <v>0</v>
      </c>
      <c r="AL7" s="71">
        <v>0</v>
      </c>
      <c r="AM7" s="71">
        <v>0</v>
      </c>
      <c r="AN7" s="71">
        <v>0</v>
      </c>
      <c r="AO7" s="71">
        <v>109.51</v>
      </c>
      <c r="AP7" s="71">
        <v>112.88</v>
      </c>
      <c r="AQ7" s="71">
        <v>94.97</v>
      </c>
      <c r="AR7" s="71">
        <v>63.96</v>
      </c>
      <c r="AS7" s="71">
        <v>69.42</v>
      </c>
      <c r="AT7" s="71">
        <v>63.89</v>
      </c>
      <c r="AU7" s="71">
        <v>136.11000000000001</v>
      </c>
      <c r="AV7" s="71">
        <v>137.08000000000001</v>
      </c>
      <c r="AW7" s="71">
        <v>136.26</v>
      </c>
      <c r="AX7" s="71">
        <v>119.58</v>
      </c>
      <c r="AY7" s="71">
        <v>138</v>
      </c>
      <c r="AZ7" s="71">
        <v>47.44</v>
      </c>
      <c r="BA7" s="71">
        <v>49.18</v>
      </c>
      <c r="BB7" s="71">
        <v>47.72</v>
      </c>
      <c r="BC7" s="71">
        <v>44.24</v>
      </c>
      <c r="BD7" s="71">
        <v>43.07</v>
      </c>
      <c r="BE7" s="71">
        <v>44.07</v>
      </c>
      <c r="BF7" s="71">
        <v>1260.51</v>
      </c>
      <c r="BG7" s="71">
        <v>1494.89</v>
      </c>
      <c r="BH7" s="71">
        <v>1071.8699999999999</v>
      </c>
      <c r="BI7" s="71">
        <v>854.44</v>
      </c>
      <c r="BJ7" s="71">
        <v>557.78</v>
      </c>
      <c r="BK7" s="71">
        <v>1243.71</v>
      </c>
      <c r="BL7" s="71">
        <v>1194.1500000000001</v>
      </c>
      <c r="BM7" s="71">
        <v>1206.79</v>
      </c>
      <c r="BN7" s="71">
        <v>1258.43</v>
      </c>
      <c r="BO7" s="71">
        <v>1163.75</v>
      </c>
      <c r="BP7" s="71">
        <v>1201.79</v>
      </c>
      <c r="BQ7" s="71">
        <v>100</v>
      </c>
      <c r="BR7" s="71">
        <v>98.66</v>
      </c>
      <c r="BS7" s="71">
        <v>99.71</v>
      </c>
      <c r="BT7" s="71">
        <v>100</v>
      </c>
      <c r="BU7" s="71">
        <v>100</v>
      </c>
      <c r="BV7" s="71">
        <v>74.3</v>
      </c>
      <c r="BW7" s="71">
        <v>72.260000000000005</v>
      </c>
      <c r="BX7" s="71">
        <v>71.84</v>
      </c>
      <c r="BY7" s="71">
        <v>73.36</v>
      </c>
      <c r="BZ7" s="71">
        <v>72.599999999999994</v>
      </c>
      <c r="CA7" s="71">
        <v>75.31</v>
      </c>
      <c r="CB7" s="71">
        <v>152.31</v>
      </c>
      <c r="CC7" s="71">
        <v>155.43</v>
      </c>
      <c r="CD7" s="71">
        <v>153.34</v>
      </c>
      <c r="CE7" s="71">
        <v>156.88999999999999</v>
      </c>
      <c r="CF7" s="71">
        <v>159.27000000000001</v>
      </c>
      <c r="CG7" s="71">
        <v>221.81</v>
      </c>
      <c r="CH7" s="71">
        <v>230.02</v>
      </c>
      <c r="CI7" s="71">
        <v>228.47</v>
      </c>
      <c r="CJ7" s="71">
        <v>224.88</v>
      </c>
      <c r="CK7" s="71">
        <v>228.64</v>
      </c>
      <c r="CL7" s="71">
        <v>216.39</v>
      </c>
      <c r="CM7" s="71">
        <v>47.4</v>
      </c>
      <c r="CN7" s="71">
        <v>50.78</v>
      </c>
      <c r="CO7" s="71">
        <v>47.14</v>
      </c>
      <c r="CP7" s="71">
        <v>46.75</v>
      </c>
      <c r="CQ7" s="71">
        <v>44.55</v>
      </c>
      <c r="CR7" s="71">
        <v>43.36</v>
      </c>
      <c r="CS7" s="71">
        <v>42.56</v>
      </c>
      <c r="CT7" s="71">
        <v>42.47</v>
      </c>
      <c r="CU7" s="71">
        <v>42.4</v>
      </c>
      <c r="CV7" s="71">
        <v>42.28</v>
      </c>
      <c r="CW7" s="71">
        <v>42.57</v>
      </c>
      <c r="CX7" s="71">
        <v>84.8</v>
      </c>
      <c r="CY7" s="71">
        <v>85.11</v>
      </c>
      <c r="CZ7" s="71">
        <v>85.74</v>
      </c>
      <c r="DA7" s="71">
        <v>86.13</v>
      </c>
      <c r="DB7" s="71">
        <v>87.61</v>
      </c>
      <c r="DC7" s="71">
        <v>83.06</v>
      </c>
      <c r="DD7" s="71">
        <v>83.32</v>
      </c>
      <c r="DE7" s="71">
        <v>83.75</v>
      </c>
      <c r="DF7" s="71">
        <v>84.19</v>
      </c>
      <c r="DG7" s="71">
        <v>84.34</v>
      </c>
      <c r="DH7" s="71">
        <v>85.24</v>
      </c>
      <c r="DI7" s="71">
        <v>25.1</v>
      </c>
      <c r="DJ7" s="71">
        <v>27.25</v>
      </c>
      <c r="DK7" s="71">
        <v>29.36</v>
      </c>
      <c r="DL7" s="71">
        <v>31.16</v>
      </c>
      <c r="DM7" s="71">
        <v>33.19</v>
      </c>
      <c r="DN7" s="71">
        <v>23.93</v>
      </c>
      <c r="DO7" s="71">
        <v>24.68</v>
      </c>
      <c r="DP7" s="71">
        <v>24.68</v>
      </c>
      <c r="DQ7" s="71">
        <v>21.36</v>
      </c>
      <c r="DR7" s="71">
        <v>22.79</v>
      </c>
      <c r="DS7" s="71">
        <v>25.87</v>
      </c>
      <c r="DT7" s="71">
        <v>0</v>
      </c>
      <c r="DU7" s="71">
        <v>0</v>
      </c>
      <c r="DV7" s="71">
        <v>0</v>
      </c>
      <c r="DW7" s="71">
        <v>0</v>
      </c>
      <c r="DX7" s="71">
        <v>0</v>
      </c>
      <c r="DY7" s="71">
        <v>0</v>
      </c>
      <c r="DZ7" s="71">
        <v>1.e-002</v>
      </c>
      <c r="EA7" s="71">
        <v>8.6199999999999992</v>
      </c>
      <c r="EB7" s="71">
        <v>1.e-002</v>
      </c>
      <c r="EC7" s="71">
        <v>1.e-002</v>
      </c>
      <c r="ED7" s="71">
        <v>1.e-002</v>
      </c>
      <c r="EE7" s="71">
        <v>0</v>
      </c>
      <c r="EF7" s="71">
        <v>0</v>
      </c>
      <c r="EG7" s="71">
        <v>0</v>
      </c>
      <c r="EH7" s="71">
        <v>0.15</v>
      </c>
      <c r="EI7" s="71">
        <v>0</v>
      </c>
      <c r="EJ7" s="71">
        <v>9.e-002</v>
      </c>
      <c r="EK7" s="71">
        <v>0.13</v>
      </c>
      <c r="EL7" s="71">
        <v>0.36</v>
      </c>
      <c r="EM7" s="71">
        <v>0.39</v>
      </c>
      <c r="EN7" s="71">
        <v>0.1</v>
      </c>
      <c r="EO7" s="71">
        <v>0.15</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竹内 直弘</cp:lastModifiedBy>
  <dcterms:created xsi:type="dcterms:W3CDTF">2023-01-12T23:39:01Z</dcterms:created>
  <dcterms:modified xsi:type="dcterms:W3CDTF">2023-03-09T04:38:14Z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2023-03-09T04:38:14Z</vt:filetime>
  </property>
</Properties>
</file>