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79LiaX5NRcjauBXB1AylfqAHX1yN+oLo9FITSzrQOpqeObsq+xZ1tGdrKOIMJbpsJn2QzvV61yoB+9YPFY+w==" workbookSaltValue="vhNTvG49wqbGHqzShYIPK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<sst xmlns="http://schemas.openxmlformats.org/spreadsheetml/2006/main" xmlns:r="http://schemas.openxmlformats.org/officeDocument/2006/relationships" count="115" uniqueCount="115">
  <si>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</si>
  <si>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</si>
  <si>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</si>
  <si>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</si>
  <si>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</si>
  <si>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</si>
  <si>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</si>
  <si>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</si>
  <si>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</si>
  <si>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</si>
  <si>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</si>
  <si>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</si>
  <si>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</si>
  <si>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</si>
  <si>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</si>
  <si>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</si>
  <si>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</si>
  <si>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</si>
  <si>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</si>
  <si>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</si>
  <si>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</si>
  <si>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</si>
  <si>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</si>
  <si>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</si>
  <si>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</si>
  <si>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</si>
  <si>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</si>
  <si>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</si>
  <si>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</si>
  <si>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</si>
  <si>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</si>
  <si>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</si>
  <si>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</si>
  <si>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</si>
  <si>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</si>
  <si>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</si>
  <si>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</si>
  <si>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</si>
  <si>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</si>
  <si>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</si>
  <si>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</si>
  <si>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</si>
  <si>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</si>
  <si>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</si>
  <si>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</si>
  <si>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</si>
  <si>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</si>
  <si>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</si>
  <si>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</si>
  <si>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</si>
  <si>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</si>
  <si>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</si>
  <si>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</si>
  <si>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</si>
  <si>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</si>
  <si>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</si>
  <si>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</si>
  <si>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</si>
  <si>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</si>
  <si>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</si>
  <si>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</si>
  <si>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</si>
  <si>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</si>
  <si>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</si>
  <si>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</si>
  <si>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</si>
  <si>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</si>
  <si>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</si>
  <si>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</si>
  <si>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</si>
  <si>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</si>
  <si>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</si>
  <si>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</si>
  <si>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</si>
  <si>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</si>
  <si>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</si>
  <si>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</si>
  <si>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</si>
  <si>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Cd1</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</si>
  <si>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</si>
  <si>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</si>
  <si>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</si>
  <si>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</si>
  <si>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</si>
  <si>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</si>
  <si>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</si>
  <si>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</si>
  <si>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</si>
  <si>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</si>
  <si>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</si>
  <si>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</si>
  <si>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</si>
  <si>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</si>
  <si>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</si>
  <si>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</si>
  <si>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</si>
  <si>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長野県　東御市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</si>
  <si>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</si>
  <si>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</si>
  <si>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</si>
  <si>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</si>
  <si>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</si>
  <si>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</si>
  <si>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</si>
  <si>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</si>
  <si>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</si>
  <si>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</si>
  <si>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</si>
  <si>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</si>
  <si>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</si>
  <si>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</si>
  <si>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</si>
  <si>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経費回収率」ともに類似団体と比較して平均より高い傾向にあります。また、「汚水処理原価」は類似団体平均より低い傾向にあります。これは、資本費の減少や民間委託など費用の抑制等による要因も考えられますが、現状は一般会計から繰入を行っていることが大きく作用していると考えられます。
　また、「流動比率」は、平均を上回るものの、その水準は低く（100％を超えることが望ましい）短期間の支払能力が不足する傾向にあることに変わりありません。これは、1年以内に債務が発生する多額の企業債元金償還額が作用しているものであり、財源もストック資金ではなく、年度ごとの料金収入以外の財源等への依存傾向が考えられます。従いまして、「企業債残高対事業規模比率」は類似団体平均よりも低い傾向にありますが、料金収入以外の財源等への依存傾向があることから、投資規模が過大にならないよう、計画的に行っていく必要があると考えられます。
　効率性では、「施設利用率」、「水洗化率」ともに類似団体平均より高くなっていますが、実情は施設能力に余力があるため、引き続き統廃合を行い効率性を上げていく予定です。</t>
    <rPh sb="300" eb="301">
      <t>カンガ</t>
    </rPh>
    <rPh sb="434" eb="440">
      <t>ルイジダンタイヘイキン</t>
    </rPh>
    <rPh sb="452" eb="454">
      <t>ジツジョウ</t>
    </rPh>
    <rPh sb="460" eb="462">
      <t>ヨリョク</t>
    </rPh>
    <phoneticPr fontId="1"/>
  </si>
  <si>
    <t xml:space="preserve">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に基づき、今後も計画的な更新投資が必要であると考えます。
　事業推進の性格から短期間に建設工事を実施したことから、再投資も一定期間に偏って発生することも予想されます。
</t>
    <rPh sb="74" eb="80">
      <t>ルイジダンタイヘイキン</t>
    </rPh>
    <rPh sb="83" eb="84">
      <t>タカ</t>
    </rPh>
    <rPh sb="85" eb="87">
      <t>ケイコウ</t>
    </rPh>
    <rPh sb="91" eb="94">
      <t>ロウキュウカ</t>
    </rPh>
    <rPh sb="95" eb="98">
      <t>ヒカクテキ</t>
    </rPh>
    <rPh sb="98" eb="99">
      <t>ハヤ</t>
    </rPh>
    <rPh sb="101" eb="103">
      <t>シンコウ</t>
    </rPh>
    <rPh sb="105" eb="108">
      <t>カノウセイ</t>
    </rPh>
    <rPh sb="112" eb="113">
      <t>カンガ</t>
    </rPh>
    <rPh sb="140" eb="141">
      <t>モト</t>
    </rPh>
    <rPh sb="144" eb="146">
      <t>コンゴ</t>
    </rPh>
    <rPh sb="147" eb="150">
      <t>ケイカクテキ</t>
    </rPh>
    <rPh sb="151" eb="153">
      <t>コウシン</t>
    </rPh>
    <rPh sb="153" eb="155">
      <t>トウシ</t>
    </rPh>
    <rPh sb="156" eb="158">
      <t>ヒツヨウ</t>
    </rPh>
    <rPh sb="162" eb="163">
      <t>カンガ</t>
    </rPh>
    <phoneticPr fontId="1"/>
  </si>
  <si>
    <t>　経営の健全性については、一定の水準にあるものと考えられますが、これも一般会計負担によるところが作用しているものと考えられます。
　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農集→公共へ）を進めつつ、更新需要計画やストックマネジメントなどに基づき、計画的かつ平準化した建設工事等を見込みながら、経営の健全化に努めることが必要であると考えます。</t>
    <rPh sb="69" eb="72">
      <t>ロウキュウカ</t>
    </rPh>
    <rPh sb="73" eb="76">
      <t>ヒカクテキ</t>
    </rPh>
    <rPh sb="76" eb="77">
      <t>ハヤ</t>
    </rPh>
    <rPh sb="79" eb="81">
      <t>シンコウ</t>
    </rPh>
    <rPh sb="83" eb="86">
      <t>カノウセイ</t>
    </rPh>
    <rPh sb="90" eb="91">
      <t>カンガ</t>
    </rPh>
    <rPh sb="118" eb="120">
      <t>カツヨウ</t>
    </rPh>
    <rPh sb="123" eb="125">
      <t>コンゴ</t>
    </rPh>
    <rPh sb="126" eb="129">
      <t>ケイカクテキ</t>
    </rPh>
    <rPh sb="130" eb="132">
      <t>コウシン</t>
    </rPh>
    <rPh sb="132" eb="134">
      <t>トウシ</t>
    </rPh>
    <rPh sb="135" eb="138">
      <t>ヒツヨウセイ</t>
    </rPh>
    <rPh sb="215" eb="216">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</si>
</sst>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0.14000000000000001</c:v>
                </c:pt>
                <c:pt idx="1">
                  <c:v>0.35</c:v>
                </c:pt>
                <c:pt idx="2">
                  <c:v>0.66</c:v>
                </c:pt>
                <c:pt idx="3">
                  <c:v>0.15</c:v>
                </c:pt>
                <c:pt idx="4">
                  <c:v>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0.12</c:v>
                </c:pt>
                <c:pt idx="2">
                  <c:v>0.1</c:v>
                </c:pt>
                <c:pt idx="3">
                  <c:v>9.e-002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82.33</c:v>
                </c:pt>
                <c:pt idx="1">
                  <c:v>71.47</c:v>
                </c:pt>
                <c:pt idx="2">
                  <c:v>60.91</c:v>
                </c:pt>
                <c:pt idx="3">
                  <c:v>71.05</c:v>
                </c:pt>
                <c:pt idx="4">
                  <c:v>80.09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50.24</c:v>
                </c:pt>
                <c:pt idx="1">
                  <c:v>49.68</c:v>
                </c:pt>
                <c:pt idx="2">
                  <c:v>49.27</c:v>
                </c:pt>
                <c:pt idx="3">
                  <c:v>55.84</c:v>
                </c:pt>
                <c:pt idx="4">
                  <c:v>55.78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94.22</c:v>
                </c:pt>
                <c:pt idx="1">
                  <c:v>94.56</c:v>
                </c:pt>
                <c:pt idx="2">
                  <c:v>94.42</c:v>
                </c:pt>
                <c:pt idx="3">
                  <c:v>94.65</c:v>
                </c:pt>
                <c:pt idx="4">
                  <c:v>95.07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84.17</c:v>
                </c:pt>
                <c:pt idx="1">
                  <c:v>83.35</c:v>
                </c:pt>
                <c:pt idx="2">
                  <c:v>83.16</c:v>
                </c:pt>
                <c:pt idx="3">
                  <c:v>92.34</c:v>
                </c:pt>
                <c:pt idx="4">
                  <c:v>91.78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114.06</c:v>
                </c:pt>
                <c:pt idx="1">
                  <c:v>112.54</c:v>
                </c:pt>
                <c:pt idx="2">
                  <c:v>113.16</c:v>
                </c:pt>
                <c:pt idx="3">
                  <c:v>115.03</c:v>
                </c:pt>
                <c:pt idx="4">
                  <c:v>112.81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106.7</c:v>
                </c:pt>
                <c:pt idx="1">
                  <c:v>106.83</c:v>
                </c:pt>
                <c:pt idx="2">
                  <c:v>109.21</c:v>
                </c:pt>
                <c:pt idx="3">
                  <c:v>105.41</c:v>
                </c:pt>
                <c:pt idx="4">
                  <c:v>104.64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24.72</c:v>
                </c:pt>
                <c:pt idx="1">
                  <c:v>26.53</c:v>
                </c:pt>
                <c:pt idx="2">
                  <c:v>28.21</c:v>
                </c:pt>
                <c:pt idx="3">
                  <c:v>30.37</c:v>
                </c:pt>
                <c:pt idx="4">
                  <c:v>32.61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26.81</c:v>
                </c:pt>
                <c:pt idx="1">
                  <c:v>26.06</c:v>
                </c:pt>
                <c:pt idx="2">
                  <c:v>24.1</c:v>
                </c:pt>
                <c:pt idx="3">
                  <c:v>25.37</c:v>
                </c:pt>
                <c:pt idx="4">
                  <c:v>26.89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quot;-&quot;">
                  <c:v>0.54</c:v>
                </c:pt>
                <c:pt idx="4" formatCode="#,##0.00;&quot;△&quot;#,##0.00;&quot;-&quot;">
                  <c:v>0.75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26.14</c:v>
                </c:pt>
                <c:pt idx="1">
                  <c:v>22.02</c:v>
                </c:pt>
                <c:pt idx="2">
                  <c:v>15.73</c:v>
                </c:pt>
                <c:pt idx="3">
                  <c:v>25.86</c:v>
                </c:pt>
                <c:pt idx="4">
                  <c:v>25.76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74.510000000000005</c:v>
                </c:pt>
                <c:pt idx="1">
                  <c:v>83.06</c:v>
                </c:pt>
                <c:pt idx="2">
                  <c:v>84.16</c:v>
                </c:pt>
                <c:pt idx="3">
                  <c:v>88.09</c:v>
                </c:pt>
                <c:pt idx="4">
                  <c:v>87.3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68.290000000000006</c:v>
                </c:pt>
                <c:pt idx="1">
                  <c:v>68.040000000000006</c:v>
                </c:pt>
                <c:pt idx="2">
                  <c:v>57.26</c:v>
                </c:pt>
                <c:pt idx="3">
                  <c:v>58.23</c:v>
                </c:pt>
                <c:pt idx="4">
                  <c:v>65.56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698.74</c:v>
                </c:pt>
                <c:pt idx="1">
                  <c:v>604.85</c:v>
                </c:pt>
                <c:pt idx="2">
                  <c:v>675.64</c:v>
                </c:pt>
                <c:pt idx="3">
                  <c:v>633.71</c:v>
                </c:pt>
                <c:pt idx="4">
                  <c:v>493.68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1124.26</c:v>
                </c:pt>
                <c:pt idx="1">
                  <c:v>1048.23</c:v>
                </c:pt>
                <c:pt idx="2">
                  <c:v>1130.42</c:v>
                </c:pt>
                <c:pt idx="3">
                  <c:v>812.92</c:v>
                </c:pt>
                <c:pt idx="4">
                  <c:v>765.48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100</c:v>
                </c:pt>
                <c:pt idx="1">
                  <c:v>99.53</c:v>
                </c:pt>
                <c:pt idx="2">
                  <c:v>99.85</c:v>
                </c:pt>
                <c:pt idx="3">
                  <c:v>99.74</c:v>
                </c:pt>
                <c:pt idx="4">
                  <c:v>99.76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80.58</c:v>
                </c:pt>
                <c:pt idx="1">
                  <c:v>78.92</c:v>
                </c:pt>
                <c:pt idx="2">
                  <c:v>74.17</c:v>
                </c:pt>
                <c:pt idx="3">
                  <c:v>85.4</c:v>
                </c:pt>
                <c:pt idx="4">
                  <c:v>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166.78</c:v>
                </c:pt>
                <c:pt idx="1">
                  <c:v>167.84</c:v>
                </c:pt>
                <c:pt idx="2">
                  <c:v>167.94</c:v>
                </c:pt>
                <c:pt idx="3">
                  <c:v>166.97</c:v>
                </c:pt>
                <c:pt idx="4">
                  <c:v>168.1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216.21</c:v>
                </c:pt>
                <c:pt idx="1">
                  <c:v>220.31</c:v>
                </c:pt>
                <c:pt idx="2">
                  <c:v>230.95</c:v>
                </c:pt>
                <c:pt idx="3">
                  <c:v>188.57</c:v>
                </c:pt>
                <c:pt idx="4">
                  <c:v>187.69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東御市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29677</v>
      </c>
      <c r="AM8" s="21"/>
      <c r="AN8" s="21"/>
      <c r="AO8" s="21"/>
      <c r="AP8" s="21"/>
      <c r="AQ8" s="21"/>
      <c r="AR8" s="21"/>
      <c r="AS8" s="21"/>
      <c r="AT8" s="7">
        <f>データ!T6</f>
        <v>112.37</v>
      </c>
      <c r="AU8" s="7"/>
      <c r="AV8" s="7"/>
      <c r="AW8" s="7"/>
      <c r="AX8" s="7"/>
      <c r="AY8" s="7"/>
      <c r="AZ8" s="7"/>
      <c r="BA8" s="7"/>
      <c r="BB8" s="7">
        <f>データ!U6</f>
        <v>264.10000000000002</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74.16</v>
      </c>
      <c r="J10" s="7"/>
      <c r="K10" s="7"/>
      <c r="L10" s="7"/>
      <c r="M10" s="7"/>
      <c r="N10" s="7"/>
      <c r="O10" s="7"/>
      <c r="P10" s="7">
        <f>データ!P6</f>
        <v>71.78</v>
      </c>
      <c r="Q10" s="7"/>
      <c r="R10" s="7"/>
      <c r="S10" s="7"/>
      <c r="T10" s="7"/>
      <c r="U10" s="7"/>
      <c r="V10" s="7"/>
      <c r="W10" s="7">
        <f>データ!Q6</f>
        <v>68.89</v>
      </c>
      <c r="X10" s="7"/>
      <c r="Y10" s="7"/>
      <c r="Z10" s="7"/>
      <c r="AA10" s="7"/>
      <c r="AB10" s="7"/>
      <c r="AC10" s="7"/>
      <c r="AD10" s="21">
        <f>データ!R6</f>
        <v>3355</v>
      </c>
      <c r="AE10" s="21"/>
      <c r="AF10" s="21"/>
      <c r="AG10" s="21"/>
      <c r="AH10" s="21"/>
      <c r="AI10" s="21"/>
      <c r="AJ10" s="21"/>
      <c r="AK10" s="2"/>
      <c r="AL10" s="21">
        <f>データ!V6</f>
        <v>21249</v>
      </c>
      <c r="AM10" s="21"/>
      <c r="AN10" s="21"/>
      <c r="AO10" s="21"/>
      <c r="AP10" s="21"/>
      <c r="AQ10" s="21"/>
      <c r="AR10" s="21"/>
      <c r="AS10" s="21"/>
      <c r="AT10" s="7">
        <f>データ!W6</f>
        <v>9.86</v>
      </c>
      <c r="AU10" s="7"/>
      <c r="AV10" s="7"/>
      <c r="AW10" s="7"/>
      <c r="AX10" s="7"/>
      <c r="AY10" s="7"/>
      <c r="AZ10" s="7"/>
      <c r="BA10" s="7"/>
      <c r="BB10" s="7">
        <f>データ!X6</f>
        <v>2155.0700000000002</v>
      </c>
      <c r="BC10" s="7"/>
      <c r="BD10" s="7"/>
      <c r="BE10" s="7"/>
      <c r="BF10" s="7"/>
      <c r="BG10" s="7"/>
      <c r="BH10" s="7"/>
      <c r="BI10" s="7"/>
      <c r="BJ10" s="2"/>
      <c r="BK10" s="2"/>
      <c r="BL10" s="29" t="s">
        <v>38</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12</v>
      </c>
      <c r="J84" s="12" t="s">
        <v>49</v>
      </c>
      <c r="K84" s="12" t="s">
        <v>50</v>
      </c>
      <c r="L84" s="12" t="s">
        <v>33</v>
      </c>
      <c r="M84" s="12" t="s">
        <v>37</v>
      </c>
      <c r="N84" s="12" t="s">
        <v>51</v>
      </c>
      <c r="O84" s="12" t="s">
        <v>53</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p5fmtmFhnWEptR9+326LMUrSmGMezla6Ps2waLiuaokv2i//8JnMBb4uS4MLcBiAWprUJoXZ++Nzv8gQvpoOA==" saltValue="KUIevXaMblLaZG8eGP6Xr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34</v>
      </c>
      <c r="C3" s="58" t="s">
        <v>58</v>
      </c>
      <c r="D3" s="58" t="s">
        <v>59</v>
      </c>
      <c r="E3" s="58" t="s">
        <v>6</v>
      </c>
      <c r="F3" s="58" t="s">
        <v>5</v>
      </c>
      <c r="G3" s="58" t="s">
        <v>26</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8</v>
      </c>
      <c r="N5" s="67" t="s">
        <v>73</v>
      </c>
      <c r="O5" s="67" t="s">
        <v>74</v>
      </c>
      <c r="P5" s="67" t="s">
        <v>75</v>
      </c>
      <c r="Q5" s="67" t="s">
        <v>76</v>
      </c>
      <c r="R5" s="67" t="s">
        <v>77</v>
      </c>
      <c r="S5" s="67" t="s">
        <v>79</v>
      </c>
      <c r="T5" s="67" t="s">
        <v>80</v>
      </c>
      <c r="U5" s="67" t="s">
        <v>1</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44</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2021</v>
      </c>
      <c r="C6" s="61">
        <f t="shared" si="1"/>
        <v>202193</v>
      </c>
      <c r="D6" s="61">
        <f t="shared" si="1"/>
        <v>46</v>
      </c>
      <c r="E6" s="61">
        <f t="shared" si="1"/>
        <v>17</v>
      </c>
      <c r="F6" s="61">
        <f t="shared" si="1"/>
        <v>1</v>
      </c>
      <c r="G6" s="61">
        <f t="shared" si="1"/>
        <v>0</v>
      </c>
      <c r="H6" s="61" t="str">
        <f t="shared" si="1"/>
        <v>長野県　東御市</v>
      </c>
      <c r="I6" s="61" t="str">
        <f t="shared" si="1"/>
        <v>法適用</v>
      </c>
      <c r="J6" s="61" t="str">
        <f t="shared" si="1"/>
        <v>下水道事業</v>
      </c>
      <c r="K6" s="61" t="str">
        <f t="shared" si="1"/>
        <v>公共下水道</v>
      </c>
      <c r="L6" s="61" t="str">
        <f t="shared" si="1"/>
        <v>Cd1</v>
      </c>
      <c r="M6" s="61" t="str">
        <f t="shared" si="1"/>
        <v>非設置</v>
      </c>
      <c r="N6" s="70" t="str">
        <f t="shared" si="1"/>
        <v>-</v>
      </c>
      <c r="O6" s="70">
        <f t="shared" si="1"/>
        <v>74.16</v>
      </c>
      <c r="P6" s="70">
        <f t="shared" si="1"/>
        <v>71.78</v>
      </c>
      <c r="Q6" s="70">
        <f t="shared" si="1"/>
        <v>68.89</v>
      </c>
      <c r="R6" s="70">
        <f t="shared" si="1"/>
        <v>3355</v>
      </c>
      <c r="S6" s="70">
        <f t="shared" si="1"/>
        <v>29677</v>
      </c>
      <c r="T6" s="70">
        <f t="shared" si="1"/>
        <v>112.37</v>
      </c>
      <c r="U6" s="70">
        <f t="shared" si="1"/>
        <v>264.10000000000002</v>
      </c>
      <c r="V6" s="70">
        <f t="shared" si="1"/>
        <v>21249</v>
      </c>
      <c r="W6" s="70">
        <f t="shared" si="1"/>
        <v>9.86</v>
      </c>
      <c r="X6" s="70">
        <f t="shared" si="1"/>
        <v>2155.0700000000002</v>
      </c>
      <c r="Y6" s="78">
        <f t="shared" ref="Y6:AH6" si="2">IF(Y7="",NA(),Y7)</f>
        <v>114.06</v>
      </c>
      <c r="Z6" s="78">
        <f t="shared" si="2"/>
        <v>112.54</v>
      </c>
      <c r="AA6" s="78">
        <f t="shared" si="2"/>
        <v>113.16</v>
      </c>
      <c r="AB6" s="78">
        <f t="shared" si="2"/>
        <v>115.03</v>
      </c>
      <c r="AC6" s="78">
        <f t="shared" si="2"/>
        <v>112.81</v>
      </c>
      <c r="AD6" s="78">
        <f t="shared" si="2"/>
        <v>106.7</v>
      </c>
      <c r="AE6" s="78">
        <f t="shared" si="2"/>
        <v>106.83</v>
      </c>
      <c r="AF6" s="78">
        <f t="shared" si="2"/>
        <v>109.21</v>
      </c>
      <c r="AG6" s="78">
        <f t="shared" si="2"/>
        <v>105.41</v>
      </c>
      <c r="AH6" s="78">
        <f t="shared" si="2"/>
        <v>104.64</v>
      </c>
      <c r="AI6" s="70" t="str">
        <f>IF(AI7="","",IF(AI7="-","【-】","【"&amp;SUBSTITUTE(TEXT(AI7,"#,##0.00"),"-","△")&amp;"】"))</f>
        <v>【107.02】</v>
      </c>
      <c r="AJ6" s="70">
        <f t="shared" ref="AJ6:AS6" si="3">IF(AJ7="",NA(),AJ7)</f>
        <v>0</v>
      </c>
      <c r="AK6" s="70">
        <f t="shared" si="3"/>
        <v>0</v>
      </c>
      <c r="AL6" s="70">
        <f t="shared" si="3"/>
        <v>0</v>
      </c>
      <c r="AM6" s="70">
        <f t="shared" si="3"/>
        <v>0</v>
      </c>
      <c r="AN6" s="70">
        <f t="shared" si="3"/>
        <v>0</v>
      </c>
      <c r="AO6" s="78">
        <f t="shared" si="3"/>
        <v>26.14</v>
      </c>
      <c r="AP6" s="78">
        <f t="shared" si="3"/>
        <v>22.02</v>
      </c>
      <c r="AQ6" s="78">
        <f t="shared" si="3"/>
        <v>15.73</v>
      </c>
      <c r="AR6" s="78">
        <f t="shared" si="3"/>
        <v>25.86</v>
      </c>
      <c r="AS6" s="78">
        <f t="shared" si="3"/>
        <v>25.76</v>
      </c>
      <c r="AT6" s="70" t="str">
        <f>IF(AT7="","",IF(AT7="-","【-】","【"&amp;SUBSTITUTE(TEXT(AT7,"#,##0.00"),"-","△")&amp;"】"))</f>
        <v>【3.09】</v>
      </c>
      <c r="AU6" s="78">
        <f t="shared" ref="AU6:BD6" si="4">IF(AU7="",NA(),AU7)</f>
        <v>74.510000000000005</v>
      </c>
      <c r="AV6" s="78">
        <f t="shared" si="4"/>
        <v>83.06</v>
      </c>
      <c r="AW6" s="78">
        <f t="shared" si="4"/>
        <v>84.16</v>
      </c>
      <c r="AX6" s="78">
        <f t="shared" si="4"/>
        <v>88.09</v>
      </c>
      <c r="AY6" s="78">
        <f t="shared" si="4"/>
        <v>87.3</v>
      </c>
      <c r="AZ6" s="78">
        <f t="shared" si="4"/>
        <v>68.290000000000006</v>
      </c>
      <c r="BA6" s="78">
        <f t="shared" si="4"/>
        <v>68.040000000000006</v>
      </c>
      <c r="BB6" s="78">
        <f t="shared" si="4"/>
        <v>57.26</v>
      </c>
      <c r="BC6" s="78">
        <f t="shared" si="4"/>
        <v>58.23</v>
      </c>
      <c r="BD6" s="78">
        <f t="shared" si="4"/>
        <v>65.56</v>
      </c>
      <c r="BE6" s="70" t="str">
        <f>IF(BE7="","",IF(BE7="-","【-】","【"&amp;SUBSTITUTE(TEXT(BE7,"#,##0.00"),"-","△")&amp;"】"))</f>
        <v>【71.39】</v>
      </c>
      <c r="BF6" s="78">
        <f t="shared" ref="BF6:BO6" si="5">IF(BF7="",NA(),BF7)</f>
        <v>698.74</v>
      </c>
      <c r="BG6" s="78">
        <f t="shared" si="5"/>
        <v>604.85</v>
      </c>
      <c r="BH6" s="78">
        <f t="shared" si="5"/>
        <v>675.64</v>
      </c>
      <c r="BI6" s="78">
        <f t="shared" si="5"/>
        <v>633.71</v>
      </c>
      <c r="BJ6" s="78">
        <f t="shared" si="5"/>
        <v>493.68</v>
      </c>
      <c r="BK6" s="78">
        <f t="shared" si="5"/>
        <v>1124.26</v>
      </c>
      <c r="BL6" s="78">
        <f t="shared" si="5"/>
        <v>1048.23</v>
      </c>
      <c r="BM6" s="78">
        <f t="shared" si="5"/>
        <v>1130.42</v>
      </c>
      <c r="BN6" s="78">
        <f t="shared" si="5"/>
        <v>812.92</v>
      </c>
      <c r="BO6" s="78">
        <f t="shared" si="5"/>
        <v>765.48</v>
      </c>
      <c r="BP6" s="70" t="str">
        <f>IF(BP7="","",IF(BP7="-","【-】","【"&amp;SUBSTITUTE(TEXT(BP7,"#,##0.00"),"-","△")&amp;"】"))</f>
        <v>【669.11】</v>
      </c>
      <c r="BQ6" s="78">
        <f t="shared" ref="BQ6:BZ6" si="6">IF(BQ7="",NA(),BQ7)</f>
        <v>100</v>
      </c>
      <c r="BR6" s="78">
        <f t="shared" si="6"/>
        <v>99.53</v>
      </c>
      <c r="BS6" s="78">
        <f t="shared" si="6"/>
        <v>99.85</v>
      </c>
      <c r="BT6" s="78">
        <f t="shared" si="6"/>
        <v>99.74</v>
      </c>
      <c r="BU6" s="78">
        <f t="shared" si="6"/>
        <v>99.76</v>
      </c>
      <c r="BV6" s="78">
        <f t="shared" si="6"/>
        <v>80.58</v>
      </c>
      <c r="BW6" s="78">
        <f t="shared" si="6"/>
        <v>78.92</v>
      </c>
      <c r="BX6" s="78">
        <f t="shared" si="6"/>
        <v>74.17</v>
      </c>
      <c r="BY6" s="78">
        <f t="shared" si="6"/>
        <v>85.4</v>
      </c>
      <c r="BZ6" s="78">
        <f t="shared" si="6"/>
        <v>87.8</v>
      </c>
      <c r="CA6" s="70" t="str">
        <f>IF(CA7="","",IF(CA7="-","【-】","【"&amp;SUBSTITUTE(TEXT(CA7,"#,##0.00"),"-","△")&amp;"】"))</f>
        <v>【99.73】</v>
      </c>
      <c r="CB6" s="78">
        <f t="shared" ref="CB6:CK6" si="7">IF(CB7="",NA(),CB7)</f>
        <v>166.78</v>
      </c>
      <c r="CC6" s="78">
        <f t="shared" si="7"/>
        <v>167.84</v>
      </c>
      <c r="CD6" s="78">
        <f t="shared" si="7"/>
        <v>167.94</v>
      </c>
      <c r="CE6" s="78">
        <f t="shared" si="7"/>
        <v>166.97</v>
      </c>
      <c r="CF6" s="78">
        <f t="shared" si="7"/>
        <v>168.1</v>
      </c>
      <c r="CG6" s="78">
        <f t="shared" si="7"/>
        <v>216.21</v>
      </c>
      <c r="CH6" s="78">
        <f t="shared" si="7"/>
        <v>220.31</v>
      </c>
      <c r="CI6" s="78">
        <f t="shared" si="7"/>
        <v>230.95</v>
      </c>
      <c r="CJ6" s="78">
        <f t="shared" si="7"/>
        <v>188.57</v>
      </c>
      <c r="CK6" s="78">
        <f t="shared" si="7"/>
        <v>187.69</v>
      </c>
      <c r="CL6" s="70" t="str">
        <f>IF(CL7="","",IF(CL7="-","【-】","【"&amp;SUBSTITUTE(TEXT(CL7,"#,##0.00"),"-","△")&amp;"】"))</f>
        <v>【134.98】</v>
      </c>
      <c r="CM6" s="78">
        <f t="shared" ref="CM6:CV6" si="8">IF(CM7="",NA(),CM7)</f>
        <v>82.33</v>
      </c>
      <c r="CN6" s="78">
        <f t="shared" si="8"/>
        <v>71.47</v>
      </c>
      <c r="CO6" s="78">
        <f t="shared" si="8"/>
        <v>60.91</v>
      </c>
      <c r="CP6" s="78">
        <f t="shared" si="8"/>
        <v>71.05</v>
      </c>
      <c r="CQ6" s="78">
        <f t="shared" si="8"/>
        <v>80.09</v>
      </c>
      <c r="CR6" s="78">
        <f t="shared" si="8"/>
        <v>50.24</v>
      </c>
      <c r="CS6" s="78">
        <f t="shared" si="8"/>
        <v>49.68</v>
      </c>
      <c r="CT6" s="78">
        <f t="shared" si="8"/>
        <v>49.27</v>
      </c>
      <c r="CU6" s="78">
        <f t="shared" si="8"/>
        <v>55.84</v>
      </c>
      <c r="CV6" s="78">
        <f t="shared" si="8"/>
        <v>55.78</v>
      </c>
      <c r="CW6" s="70" t="str">
        <f>IF(CW7="","",IF(CW7="-","【-】","【"&amp;SUBSTITUTE(TEXT(CW7,"#,##0.00"),"-","△")&amp;"】"))</f>
        <v>【59.99】</v>
      </c>
      <c r="CX6" s="78">
        <f t="shared" ref="CX6:DG6" si="9">IF(CX7="",NA(),CX7)</f>
        <v>94.22</v>
      </c>
      <c r="CY6" s="78">
        <f t="shared" si="9"/>
        <v>94.56</v>
      </c>
      <c r="CZ6" s="78">
        <f t="shared" si="9"/>
        <v>94.42</v>
      </c>
      <c r="DA6" s="78">
        <f t="shared" si="9"/>
        <v>94.65</v>
      </c>
      <c r="DB6" s="78">
        <f t="shared" si="9"/>
        <v>95.07</v>
      </c>
      <c r="DC6" s="78">
        <f t="shared" si="9"/>
        <v>84.17</v>
      </c>
      <c r="DD6" s="78">
        <f t="shared" si="9"/>
        <v>83.35</v>
      </c>
      <c r="DE6" s="78">
        <f t="shared" si="9"/>
        <v>83.16</v>
      </c>
      <c r="DF6" s="78">
        <f t="shared" si="9"/>
        <v>92.34</v>
      </c>
      <c r="DG6" s="78">
        <f t="shared" si="9"/>
        <v>91.78</v>
      </c>
      <c r="DH6" s="70" t="str">
        <f>IF(DH7="","",IF(DH7="-","【-】","【"&amp;SUBSTITUTE(TEXT(DH7,"#,##0.00"),"-","△")&amp;"】"))</f>
        <v>【95.72】</v>
      </c>
      <c r="DI6" s="78">
        <f t="shared" ref="DI6:DR6" si="10">IF(DI7="",NA(),DI7)</f>
        <v>24.72</v>
      </c>
      <c r="DJ6" s="78">
        <f t="shared" si="10"/>
        <v>26.53</v>
      </c>
      <c r="DK6" s="78">
        <f t="shared" si="10"/>
        <v>28.21</v>
      </c>
      <c r="DL6" s="78">
        <f t="shared" si="10"/>
        <v>30.37</v>
      </c>
      <c r="DM6" s="78">
        <f t="shared" si="10"/>
        <v>32.61</v>
      </c>
      <c r="DN6" s="78">
        <f t="shared" si="10"/>
        <v>26.81</v>
      </c>
      <c r="DO6" s="78">
        <f t="shared" si="10"/>
        <v>26.06</v>
      </c>
      <c r="DP6" s="78">
        <f t="shared" si="10"/>
        <v>24.1</v>
      </c>
      <c r="DQ6" s="78">
        <f t="shared" si="10"/>
        <v>25.37</v>
      </c>
      <c r="DR6" s="78">
        <f t="shared" si="10"/>
        <v>26.89</v>
      </c>
      <c r="DS6" s="70" t="str">
        <f>IF(DS7="","",IF(DS7="-","【-】","【"&amp;SUBSTITUTE(TEXT(DS7,"#,##0.00"),"-","△")&amp;"】"))</f>
        <v>【38.17】</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8">
        <f t="shared" si="11"/>
        <v>0.54</v>
      </c>
      <c r="EC6" s="78">
        <f t="shared" si="11"/>
        <v>0.75</v>
      </c>
      <c r="ED6" s="70" t="str">
        <f>IF(ED7="","",IF(ED7="-","【-】","【"&amp;SUBSTITUTE(TEXT(ED7,"#,##0.00"),"-","△")&amp;"】"))</f>
        <v>【6.54】</v>
      </c>
      <c r="EE6" s="78">
        <f t="shared" ref="EE6:EN6" si="12">IF(EE7="",NA(),EE7)</f>
        <v>0.14000000000000001</v>
      </c>
      <c r="EF6" s="78">
        <f t="shared" si="12"/>
        <v>0.35</v>
      </c>
      <c r="EG6" s="78">
        <f t="shared" si="12"/>
        <v>0.66</v>
      </c>
      <c r="EH6" s="78">
        <f t="shared" si="12"/>
        <v>0.15</v>
      </c>
      <c r="EI6" s="78">
        <f t="shared" si="12"/>
        <v>0.32</v>
      </c>
      <c r="EJ6" s="78">
        <f t="shared" si="12"/>
        <v>0.13</v>
      </c>
      <c r="EK6" s="78">
        <f t="shared" si="12"/>
        <v>0.12</v>
      </c>
      <c r="EL6" s="78">
        <f t="shared" si="12"/>
        <v>0.1</v>
      </c>
      <c r="EM6" s="78">
        <f t="shared" si="12"/>
        <v>9.e-002</v>
      </c>
      <c r="EN6" s="78">
        <f t="shared" si="12"/>
        <v>0.1</v>
      </c>
      <c r="EO6" s="70" t="str">
        <f>IF(EO7="","",IF(EO7="-","【-】","【"&amp;SUBSTITUTE(TEXT(EO7,"#,##0.00"),"-","△")&amp;"】"))</f>
        <v>【0.24】</v>
      </c>
    </row>
    <row r="7" spans="1:148" s="55" customFormat="1">
      <c r="A7" s="56"/>
      <c r="B7" s="62">
        <v>2021</v>
      </c>
      <c r="C7" s="62">
        <v>202193</v>
      </c>
      <c r="D7" s="62">
        <v>46</v>
      </c>
      <c r="E7" s="62">
        <v>17</v>
      </c>
      <c r="F7" s="62">
        <v>1</v>
      </c>
      <c r="G7" s="62">
        <v>0</v>
      </c>
      <c r="H7" s="62" t="s">
        <v>96</v>
      </c>
      <c r="I7" s="62" t="s">
        <v>97</v>
      </c>
      <c r="J7" s="62" t="s">
        <v>98</v>
      </c>
      <c r="K7" s="62" t="s">
        <v>99</v>
      </c>
      <c r="L7" s="62" t="s">
        <v>78</v>
      </c>
      <c r="M7" s="62" t="s">
        <v>100</v>
      </c>
      <c r="N7" s="71" t="s">
        <v>101</v>
      </c>
      <c r="O7" s="71">
        <v>74.16</v>
      </c>
      <c r="P7" s="71">
        <v>71.78</v>
      </c>
      <c r="Q7" s="71">
        <v>68.89</v>
      </c>
      <c r="R7" s="71">
        <v>3355</v>
      </c>
      <c r="S7" s="71">
        <v>29677</v>
      </c>
      <c r="T7" s="71">
        <v>112.37</v>
      </c>
      <c r="U7" s="71">
        <v>264.10000000000002</v>
      </c>
      <c r="V7" s="71">
        <v>21249</v>
      </c>
      <c r="W7" s="71">
        <v>9.86</v>
      </c>
      <c r="X7" s="71">
        <v>2155.0700000000002</v>
      </c>
      <c r="Y7" s="71">
        <v>114.06</v>
      </c>
      <c r="Z7" s="71">
        <v>112.54</v>
      </c>
      <c r="AA7" s="71">
        <v>113.16</v>
      </c>
      <c r="AB7" s="71">
        <v>115.03</v>
      </c>
      <c r="AC7" s="71">
        <v>112.81</v>
      </c>
      <c r="AD7" s="71">
        <v>106.7</v>
      </c>
      <c r="AE7" s="71">
        <v>106.83</v>
      </c>
      <c r="AF7" s="71">
        <v>109.21</v>
      </c>
      <c r="AG7" s="71">
        <v>105.41</v>
      </c>
      <c r="AH7" s="71">
        <v>104.64</v>
      </c>
      <c r="AI7" s="71">
        <v>107.02</v>
      </c>
      <c r="AJ7" s="71">
        <v>0</v>
      </c>
      <c r="AK7" s="71">
        <v>0</v>
      </c>
      <c r="AL7" s="71">
        <v>0</v>
      </c>
      <c r="AM7" s="71">
        <v>0</v>
      </c>
      <c r="AN7" s="71">
        <v>0</v>
      </c>
      <c r="AO7" s="71">
        <v>26.14</v>
      </c>
      <c r="AP7" s="71">
        <v>22.02</v>
      </c>
      <c r="AQ7" s="71">
        <v>15.73</v>
      </c>
      <c r="AR7" s="71">
        <v>25.86</v>
      </c>
      <c r="AS7" s="71">
        <v>25.76</v>
      </c>
      <c r="AT7" s="71">
        <v>3.09</v>
      </c>
      <c r="AU7" s="71">
        <v>74.510000000000005</v>
      </c>
      <c r="AV7" s="71">
        <v>83.06</v>
      </c>
      <c r="AW7" s="71">
        <v>84.16</v>
      </c>
      <c r="AX7" s="71">
        <v>88.09</v>
      </c>
      <c r="AY7" s="71">
        <v>87.3</v>
      </c>
      <c r="AZ7" s="71">
        <v>68.290000000000006</v>
      </c>
      <c r="BA7" s="71">
        <v>68.040000000000006</v>
      </c>
      <c r="BB7" s="71">
        <v>57.26</v>
      </c>
      <c r="BC7" s="71">
        <v>58.23</v>
      </c>
      <c r="BD7" s="71">
        <v>65.56</v>
      </c>
      <c r="BE7" s="71">
        <v>71.39</v>
      </c>
      <c r="BF7" s="71">
        <v>698.74</v>
      </c>
      <c r="BG7" s="71">
        <v>604.85</v>
      </c>
      <c r="BH7" s="71">
        <v>675.64</v>
      </c>
      <c r="BI7" s="71">
        <v>633.71</v>
      </c>
      <c r="BJ7" s="71">
        <v>493.68</v>
      </c>
      <c r="BK7" s="71">
        <v>1124.26</v>
      </c>
      <c r="BL7" s="71">
        <v>1048.23</v>
      </c>
      <c r="BM7" s="71">
        <v>1130.42</v>
      </c>
      <c r="BN7" s="71">
        <v>812.92</v>
      </c>
      <c r="BO7" s="71">
        <v>765.48</v>
      </c>
      <c r="BP7" s="71">
        <v>669.11</v>
      </c>
      <c r="BQ7" s="71">
        <v>100</v>
      </c>
      <c r="BR7" s="71">
        <v>99.53</v>
      </c>
      <c r="BS7" s="71">
        <v>99.85</v>
      </c>
      <c r="BT7" s="71">
        <v>99.74</v>
      </c>
      <c r="BU7" s="71">
        <v>99.76</v>
      </c>
      <c r="BV7" s="71">
        <v>80.58</v>
      </c>
      <c r="BW7" s="71">
        <v>78.92</v>
      </c>
      <c r="BX7" s="71">
        <v>74.17</v>
      </c>
      <c r="BY7" s="71">
        <v>85.4</v>
      </c>
      <c r="BZ7" s="71">
        <v>87.8</v>
      </c>
      <c r="CA7" s="71">
        <v>99.73</v>
      </c>
      <c r="CB7" s="71">
        <v>166.78</v>
      </c>
      <c r="CC7" s="71">
        <v>167.84</v>
      </c>
      <c r="CD7" s="71">
        <v>167.94</v>
      </c>
      <c r="CE7" s="71">
        <v>166.97</v>
      </c>
      <c r="CF7" s="71">
        <v>168.1</v>
      </c>
      <c r="CG7" s="71">
        <v>216.21</v>
      </c>
      <c r="CH7" s="71">
        <v>220.31</v>
      </c>
      <c r="CI7" s="71">
        <v>230.95</v>
      </c>
      <c r="CJ7" s="71">
        <v>188.57</v>
      </c>
      <c r="CK7" s="71">
        <v>187.69</v>
      </c>
      <c r="CL7" s="71">
        <v>134.97999999999999</v>
      </c>
      <c r="CM7" s="71">
        <v>82.33</v>
      </c>
      <c r="CN7" s="71">
        <v>71.47</v>
      </c>
      <c r="CO7" s="71">
        <v>60.91</v>
      </c>
      <c r="CP7" s="71">
        <v>71.05</v>
      </c>
      <c r="CQ7" s="71">
        <v>80.09</v>
      </c>
      <c r="CR7" s="71">
        <v>50.24</v>
      </c>
      <c r="CS7" s="71">
        <v>49.68</v>
      </c>
      <c r="CT7" s="71">
        <v>49.27</v>
      </c>
      <c r="CU7" s="71">
        <v>55.84</v>
      </c>
      <c r="CV7" s="71">
        <v>55.78</v>
      </c>
      <c r="CW7" s="71">
        <v>59.99</v>
      </c>
      <c r="CX7" s="71">
        <v>94.22</v>
      </c>
      <c r="CY7" s="71">
        <v>94.56</v>
      </c>
      <c r="CZ7" s="71">
        <v>94.42</v>
      </c>
      <c r="DA7" s="71">
        <v>94.65</v>
      </c>
      <c r="DB7" s="71">
        <v>95.07</v>
      </c>
      <c r="DC7" s="71">
        <v>84.17</v>
      </c>
      <c r="DD7" s="71">
        <v>83.35</v>
      </c>
      <c r="DE7" s="71">
        <v>83.16</v>
      </c>
      <c r="DF7" s="71">
        <v>92.34</v>
      </c>
      <c r="DG7" s="71">
        <v>91.78</v>
      </c>
      <c r="DH7" s="71">
        <v>95.72</v>
      </c>
      <c r="DI7" s="71">
        <v>24.72</v>
      </c>
      <c r="DJ7" s="71">
        <v>26.53</v>
      </c>
      <c r="DK7" s="71">
        <v>28.21</v>
      </c>
      <c r="DL7" s="71">
        <v>30.37</v>
      </c>
      <c r="DM7" s="71">
        <v>32.61</v>
      </c>
      <c r="DN7" s="71">
        <v>26.81</v>
      </c>
      <c r="DO7" s="71">
        <v>26.06</v>
      </c>
      <c r="DP7" s="71">
        <v>24.1</v>
      </c>
      <c r="DQ7" s="71">
        <v>25.37</v>
      </c>
      <c r="DR7" s="71">
        <v>26.89</v>
      </c>
      <c r="DS7" s="71">
        <v>38.17</v>
      </c>
      <c r="DT7" s="71">
        <v>0</v>
      </c>
      <c r="DU7" s="71">
        <v>0</v>
      </c>
      <c r="DV7" s="71">
        <v>0</v>
      </c>
      <c r="DW7" s="71">
        <v>0</v>
      </c>
      <c r="DX7" s="71">
        <v>0</v>
      </c>
      <c r="DY7" s="71">
        <v>0</v>
      </c>
      <c r="DZ7" s="71">
        <v>0</v>
      </c>
      <c r="EA7" s="71">
        <v>0</v>
      </c>
      <c r="EB7" s="71">
        <v>0.54</v>
      </c>
      <c r="EC7" s="71">
        <v>0.75</v>
      </c>
      <c r="ED7" s="71">
        <v>6.54</v>
      </c>
      <c r="EE7" s="71">
        <v>0.14000000000000001</v>
      </c>
      <c r="EF7" s="71">
        <v>0.35</v>
      </c>
      <c r="EG7" s="71">
        <v>0.66</v>
      </c>
      <c r="EH7" s="71">
        <v>0.15</v>
      </c>
      <c r="EI7" s="71">
        <v>0.32</v>
      </c>
      <c r="EJ7" s="71">
        <v>0.13</v>
      </c>
      <c r="EK7" s="71">
        <v>0.12</v>
      </c>
      <c r="EL7" s="71">
        <v>0.1</v>
      </c>
      <c r="EM7" s="71">
        <v>9.e-002</v>
      </c>
      <c r="EN7" s="71">
        <v>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竹内 直弘</cp:lastModifiedBy>
  <dcterms:created xsi:type="dcterms:W3CDTF">2023-01-12T23:30:37Z</dcterms:created>
  <dcterms:modified xsi:type="dcterms:W3CDTF">2023-03-09T04:38:40Z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2023-03-09T04:38:40Z</vt:filetime>
  </property>
</Properties>
</file>