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yDbuGznOhc8N7vHgvzLL1TqKm+EYXzSTpjjQlkyiroCy5l2wf/A+AIXTjTKbO6cUcRVKMflrS1WDIqgESAepg==" workbookSaltValue="XkwhXrwjvrFzzbACY9vQq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<sst xmlns="http://schemas.openxmlformats.org/spreadsheetml/2006/main" xmlns:r="http://schemas.openxmlformats.org/officeDocument/2006/relationships" count="112" uniqueCount="112">
  <si>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</si>
  <si>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</si>
  <si>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</si>
  <si>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</si>
  <si>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</si>
  <si>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</si>
  <si>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</si>
  <si>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</si>
  <si>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</si>
  <si>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</si>
  <si>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</si>
  <si>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</si>
  <si>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</si>
  <si>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</si>
  <si>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</si>
  <si>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</si>
  <si>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</si>
  <si>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</si>
  <si>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</si>
  <si>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</si>
  <si>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</si>
  <si>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</si>
  <si>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</si>
  <si>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</si>
  <si>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</si>
  <si>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</si>
  <si>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</si>
  <si>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</si>
  <si>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</si>
  <si>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</si>
  <si>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</si>
  <si>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</si>
  <si>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</si>
  <si>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</si>
  <si>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</si>
  <si>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</si>
  <si>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</si>
  <si>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</si>
  <si>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</si>
  <si>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</si>
  <si>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</si>
  <si>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</si>
  <si>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</si>
  <si>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</si>
  <si>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</si>
  <si>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</si>
  <si>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</si>
  <si>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</si>
  <si>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</si>
  <si>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</si>
  <si>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</si>
  <si>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</si>
  <si>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</si>
  <si>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</si>
  <si>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</si>
  <si>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</si>
  <si>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</si>
  <si>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</si>
  <si>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</si>
  <si>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</si>
  <si>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</si>
  <si>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</si>
  <si>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</si>
  <si>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長野県　東御市</t>
  </si>
  <si>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</si>
  <si>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</si>
  <si>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</si>
  <si>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</si>
  <si>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</si>
  <si>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</si>
  <si>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</si>
  <si>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</si>
  <si>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</si>
  <si>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</si>
  <si>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</si>
  <si>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</si>
  <si>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</si>
  <si>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</si>
  <si>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</si>
  <si>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</si>
  <si>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</si>
  <si>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</si>
  <si>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</si>
  <si>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</si>
  <si>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</si>
  <si>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</si>
  <si>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</si>
  <si>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</si>
  <si>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</si>
  <si>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</si>
  <si>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</si>
  <si>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</si>
  <si>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</si>
  <si>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</si>
  <si>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</si>
  <si>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</si>
  <si>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</si>
  <si>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A6</t>
  </si>
  <si>
    <t>-</t>
  </si>
  <si>
    <t>Ｎ－４年度</t>
    <rPh sb="3" eb="5">
      <t>ネンド</t>
    </rPh>
    <phoneticPr fontId="1"/>
  </si>
  <si>
    <t>　一般的に、「有形固定資産減価償却率」、「管路経年化率」ともに数値が高くなれば、法定耐用年数に近い資産（管路）を多く保有していることを示しています。「有形固定資産減価償却率」は類似団体の平均よりやや高いものの、「管路経年化率」は類似団体より低く推移しています。しかし、「管路更新率」は低く、老朽化の進行に対応するため、今後も計画的な更新投資が必要であると考えます。</t>
    <rPh sb="88" eb="90">
      <t>ルイジ</t>
    </rPh>
    <rPh sb="90" eb="92">
      <t>ダンタイ</t>
    </rPh>
    <rPh sb="93" eb="95">
      <t>ヘイキン</t>
    </rPh>
    <rPh sb="99" eb="100">
      <t>タカ</t>
    </rPh>
    <rPh sb="106" eb="108">
      <t>カンロ</t>
    </rPh>
    <rPh sb="108" eb="111">
      <t>ケイネンカ</t>
    </rPh>
    <rPh sb="111" eb="112">
      <t>リツ</t>
    </rPh>
    <rPh sb="114" eb="116">
      <t>ルイジ</t>
    </rPh>
    <rPh sb="116" eb="118">
      <t>ダンタイ</t>
    </rPh>
    <rPh sb="120" eb="121">
      <t>ヒク</t>
    </rPh>
    <rPh sb="122" eb="124">
      <t>スイイ</t>
    </rPh>
    <rPh sb="145" eb="148">
      <t>ロウキュウカ</t>
    </rPh>
    <rPh sb="149" eb="151">
      <t>シンコウ</t>
    </rPh>
    <rPh sb="152" eb="154">
      <t>タイオウ</t>
    </rPh>
    <rPh sb="177" eb="178">
      <t>カンガ</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</si>
  <si>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</si>
  <si>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</si>
  <si>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</si>
  <si>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</si>
  <si>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</si>
  <si>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</si>
  <si>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</si>
  <si>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</si>
  <si>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</si>
  <si>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や効率性については、一定の水準にあるものと考えられますが、流動比率が低調で資金流出が考えられますので、引き続き費用の抑制を図るとともに、計画的な投資により内部留保の確保をして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資を見込み、経営の健全化に努めることが必要と考えます。</t>
  </si>
  <si>
    <t>　「経常収支比率」、「料金回収率」ともに平均より高い傾向にあり、単年度の収支が黒字であることを示しており、比較的健全な経営傾向であると考えられます。
　「給水原価」は類似団体平均よりも低く、「施設利用率」、「有収率」も一定の水準を維持していることから、比較的効率的かつ健全な経営が出来ているものと考えられます。
　ただし、昨年度より改善が見られるものの類似団体平均よりも流動比率は低く、短期的な支払能力が低い状況にあります。これは依然として企業債元金償還が高い水準にあり、継続的に一定の水準で建設投資を行っていることが要因であると考えられますが、着実に企業債残高は減少傾向であり、流動比率は増加傾向であるため、今後経営の傾向としては健全になっていくと考えられます。</t>
    <rPh sb="77" eb="79">
      <t>キュウスイ</t>
    </rPh>
    <rPh sb="79" eb="81">
      <t>ゲンカ</t>
    </rPh>
    <rPh sb="83" eb="89">
      <t>ルイジダンタイヘイキン</t>
    </rPh>
    <rPh sb="92" eb="93">
      <t>ヒク</t>
    </rPh>
    <rPh sb="96" eb="98">
      <t>シセツ</t>
    </rPh>
    <rPh sb="98" eb="100">
      <t>リヨウ</t>
    </rPh>
    <rPh sb="100" eb="101">
      <t>リツ</t>
    </rPh>
    <rPh sb="104" eb="107">
      <t>ユウシュウリツ</t>
    </rPh>
    <rPh sb="109" eb="111">
      <t>イッテイ</t>
    </rPh>
    <rPh sb="112" eb="114">
      <t>スイジュン</t>
    </rPh>
    <rPh sb="115" eb="117">
      <t>イジ</t>
    </rPh>
    <rPh sb="126" eb="129">
      <t>ヒカクテキ</t>
    </rPh>
    <rPh sb="129" eb="132">
      <t>コウリツテキ</t>
    </rPh>
    <rPh sb="134" eb="136">
      <t>ケンゼン</t>
    </rPh>
    <rPh sb="137" eb="139">
      <t>ケイエイ</t>
    </rPh>
    <rPh sb="140" eb="142">
      <t>デキ</t>
    </rPh>
    <rPh sb="148" eb="149">
      <t>カンガ</t>
    </rPh>
    <rPh sb="161" eb="164">
      <t>サクネンド</t>
    </rPh>
    <rPh sb="166" eb="168">
      <t>カイゼン</t>
    </rPh>
    <rPh sb="169" eb="170">
      <t>ミ</t>
    </rPh>
    <rPh sb="176" eb="178">
      <t>ルイジ</t>
    </rPh>
    <rPh sb="178" eb="180">
      <t>ダンタイ</t>
    </rPh>
    <rPh sb="180" eb="182">
      <t>ヘイキン</t>
    </rPh>
    <rPh sb="202" eb="203">
      <t>ヒク</t>
    </rPh>
    <rPh sb="204" eb="206">
      <t>ジョウキョウ</t>
    </rPh>
    <rPh sb="215" eb="217">
      <t>イゼン</t>
    </rPh>
    <rPh sb="220" eb="222">
      <t>キギョウ</t>
    </rPh>
    <rPh sb="222" eb="223">
      <t>サイ</t>
    </rPh>
    <rPh sb="223" eb="225">
      <t>ガンキン</t>
    </rPh>
    <rPh sb="225" eb="227">
      <t>ショウカン</t>
    </rPh>
    <rPh sb="228" eb="229">
      <t>タカ</t>
    </rPh>
    <rPh sb="230" eb="232">
      <t>スイジュン</t>
    </rPh>
    <rPh sb="236" eb="239">
      <t>ケイゾクテキ</t>
    </rPh>
    <rPh sb="240" eb="242">
      <t>イッテイ</t>
    </rPh>
    <rPh sb="243" eb="245">
      <t>スイジュン</t>
    </rPh>
    <rPh sb="246" eb="248">
      <t>ケンセツ</t>
    </rPh>
    <rPh sb="248" eb="250">
      <t>トウシ</t>
    </rPh>
    <rPh sb="251" eb="252">
      <t>オコナ</t>
    </rPh>
    <rPh sb="259" eb="261">
      <t>ヨウイン</t>
    </rPh>
    <rPh sb="265" eb="266">
      <t>カンガ</t>
    </rPh>
    <rPh sb="273" eb="275">
      <t>チャクジツ</t>
    </rPh>
    <rPh sb="290" eb="292">
      <t>リュウドウ</t>
    </rPh>
    <rPh sb="292" eb="294">
      <t>ヒリツ</t>
    </rPh>
    <rPh sb="295" eb="297">
      <t>ゾウカ</t>
    </rPh>
    <rPh sb="297" eb="299">
      <t>ケイコウ</t>
    </rPh>
    <rPh sb="305" eb="307">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</si>
</sst>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0.24</c:v>
                </c:pt>
                <c:pt idx="1">
                  <c:v>0.42</c:v>
                </c:pt>
                <c:pt idx="2">
                  <c:v>0.45</c:v>
                </c:pt>
                <c:pt idx="3">
                  <c:v>0.13</c:v>
                </c:pt>
                <c:pt idx="4">
                  <c:v>0.17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75.040000000000006</c:v>
                </c:pt>
                <c:pt idx="1">
                  <c:v>74.03</c:v>
                </c:pt>
                <c:pt idx="2">
                  <c:v>72.150000000000006</c:v>
                </c:pt>
                <c:pt idx="3">
                  <c:v>71.930000000000007</c:v>
                </c:pt>
                <c:pt idx="4">
                  <c:v>70.89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84.82</c:v>
                </c:pt>
                <c:pt idx="1">
                  <c:v>84.85</c:v>
                </c:pt>
                <c:pt idx="2">
                  <c:v>84.86</c:v>
                </c:pt>
                <c:pt idx="3">
                  <c:v>85</c:v>
                </c:pt>
                <c:pt idx="4">
                  <c:v>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124.35</c:v>
                </c:pt>
                <c:pt idx="1">
                  <c:v>124.07</c:v>
                </c:pt>
                <c:pt idx="2">
                  <c:v>122.65</c:v>
                </c:pt>
                <c:pt idx="3">
                  <c:v>124.38</c:v>
                </c:pt>
                <c:pt idx="4">
                  <c:v>124.14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52.73</c:v>
                </c:pt>
                <c:pt idx="1">
                  <c:v>54.63</c:v>
                </c:pt>
                <c:pt idx="2">
                  <c:v>56.51</c:v>
                </c:pt>
                <c:pt idx="3">
                  <c:v>58.51</c:v>
                </c:pt>
                <c:pt idx="4">
                  <c:v>60.22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14.03</c:v>
                </c:pt>
                <c:pt idx="1">
                  <c:v>13.87</c:v>
                </c:pt>
                <c:pt idx="2">
                  <c:v>13.7</c:v>
                </c:pt>
                <c:pt idx="3">
                  <c:v>13.91</c:v>
                </c:pt>
                <c:pt idx="4">
                  <c:v>14.49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153.88999999999999</c:v>
                </c:pt>
                <c:pt idx="1">
                  <c:v>160.93</c:v>
                </c:pt>
                <c:pt idx="2">
                  <c:v>177.89</c:v>
                </c:pt>
                <c:pt idx="3">
                  <c:v>206.84</c:v>
                </c:pt>
                <c:pt idx="4">
                  <c:v>227.99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404.89</c:v>
                </c:pt>
                <c:pt idx="1">
                  <c:v>367.67</c:v>
                </c:pt>
                <c:pt idx="2">
                  <c:v>334.01</c:v>
                </c:pt>
                <c:pt idx="3">
                  <c:v>297.27</c:v>
                </c:pt>
                <c:pt idx="4">
                  <c:v>264.25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125.9</c:v>
                </c:pt>
                <c:pt idx="1">
                  <c:v>125.95</c:v>
                </c:pt>
                <c:pt idx="2">
                  <c:v>123.31</c:v>
                </c:pt>
                <c:pt idx="3">
                  <c:v>125.86</c:v>
                </c:pt>
                <c:pt idx="4">
                  <c:v>125.93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157.79</c:v>
                </c:pt>
                <c:pt idx="1">
                  <c:v>157.13</c:v>
                </c:pt>
                <c:pt idx="2">
                  <c:v>160.1</c:v>
                </c:pt>
                <c:pt idx="3">
                  <c:v>154.76</c:v>
                </c:pt>
                <c:pt idx="4">
                  <c:v>155.01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29677</v>
      </c>
      <c r="AM8" s="29"/>
      <c r="AN8" s="29"/>
      <c r="AO8" s="29"/>
      <c r="AP8" s="29"/>
      <c r="AQ8" s="29"/>
      <c r="AR8" s="29"/>
      <c r="AS8" s="29"/>
      <c r="AT8" s="7">
        <f>データ!$S$6</f>
        <v>112.37</v>
      </c>
      <c r="AU8" s="15"/>
      <c r="AV8" s="15"/>
      <c r="AW8" s="15"/>
      <c r="AX8" s="15"/>
      <c r="AY8" s="15"/>
      <c r="AZ8" s="15"/>
      <c r="BA8" s="15"/>
      <c r="BB8" s="27">
        <f>データ!$T$6</f>
        <v>264.10000000000002</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72.59</v>
      </c>
      <c r="J10" s="15"/>
      <c r="K10" s="15"/>
      <c r="L10" s="15"/>
      <c r="M10" s="15"/>
      <c r="N10" s="15"/>
      <c r="O10" s="24"/>
      <c r="P10" s="27">
        <f>データ!$P$6</f>
        <v>91.71</v>
      </c>
      <c r="Q10" s="27"/>
      <c r="R10" s="27"/>
      <c r="S10" s="27"/>
      <c r="T10" s="27"/>
      <c r="U10" s="27"/>
      <c r="V10" s="27"/>
      <c r="W10" s="29">
        <f>データ!$Q$6</f>
        <v>3509</v>
      </c>
      <c r="X10" s="29"/>
      <c r="Y10" s="29"/>
      <c r="Z10" s="29"/>
      <c r="AA10" s="29"/>
      <c r="AB10" s="29"/>
      <c r="AC10" s="29"/>
      <c r="AD10" s="2"/>
      <c r="AE10" s="2"/>
      <c r="AF10" s="2"/>
      <c r="AG10" s="2"/>
      <c r="AH10" s="2"/>
      <c r="AI10" s="2"/>
      <c r="AJ10" s="2"/>
      <c r="AK10" s="2"/>
      <c r="AL10" s="29">
        <f>データ!$U$6</f>
        <v>27151</v>
      </c>
      <c r="AM10" s="29"/>
      <c r="AN10" s="29"/>
      <c r="AO10" s="29"/>
      <c r="AP10" s="29"/>
      <c r="AQ10" s="29"/>
      <c r="AR10" s="29"/>
      <c r="AS10" s="29"/>
      <c r="AT10" s="7">
        <f>データ!$V$6</f>
        <v>35.700000000000003</v>
      </c>
      <c r="AU10" s="15"/>
      <c r="AV10" s="15"/>
      <c r="AW10" s="15"/>
      <c r="AX10" s="15"/>
      <c r="AY10" s="15"/>
      <c r="AZ10" s="15"/>
      <c r="BA10" s="15"/>
      <c r="BB10" s="27">
        <f>データ!$W$6</f>
        <v>760.53</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zGiTy73oPgwl2cgxhwDjckd/SMVbDvfCvB0mQc6MnuxL8B3ba03u4LYbTK0CPEIcbcG/nmOSzDdVgktWkQWXnA==" saltValue="UM1YFAx5WQVitFKjGxh/f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61</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57</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202193</v>
      </c>
      <c r="D6" s="70">
        <f t="shared" si="1"/>
        <v>46</v>
      </c>
      <c r="E6" s="70">
        <f t="shared" si="1"/>
        <v>1</v>
      </c>
      <c r="F6" s="70">
        <f t="shared" si="1"/>
        <v>0</v>
      </c>
      <c r="G6" s="70">
        <f t="shared" si="1"/>
        <v>1</v>
      </c>
      <c r="H6" s="70" t="str">
        <f t="shared" si="1"/>
        <v>長野県　東御市</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72.59</v>
      </c>
      <c r="P6" s="80">
        <f t="shared" si="1"/>
        <v>91.71</v>
      </c>
      <c r="Q6" s="80">
        <f t="shared" si="1"/>
        <v>3509</v>
      </c>
      <c r="R6" s="80">
        <f t="shared" si="1"/>
        <v>29677</v>
      </c>
      <c r="S6" s="80">
        <f t="shared" si="1"/>
        <v>112.37</v>
      </c>
      <c r="T6" s="80">
        <f t="shared" si="1"/>
        <v>264.10000000000002</v>
      </c>
      <c r="U6" s="80">
        <f t="shared" si="1"/>
        <v>27151</v>
      </c>
      <c r="V6" s="80">
        <f t="shared" si="1"/>
        <v>35.700000000000003</v>
      </c>
      <c r="W6" s="80">
        <f t="shared" si="1"/>
        <v>760.53</v>
      </c>
      <c r="X6" s="86">
        <f t="shared" ref="X6:AG6" si="2">IF(X7="",NA(),X7)</f>
        <v>124.35</v>
      </c>
      <c r="Y6" s="86">
        <f t="shared" si="2"/>
        <v>124.07</v>
      </c>
      <c r="Z6" s="86">
        <f t="shared" si="2"/>
        <v>122.65</v>
      </c>
      <c r="AA6" s="86">
        <f t="shared" si="2"/>
        <v>124.38</v>
      </c>
      <c r="AB6" s="86">
        <f t="shared" si="2"/>
        <v>124.14</v>
      </c>
      <c r="AC6" s="86">
        <f t="shared" si="2"/>
        <v>110.05</v>
      </c>
      <c r="AD6" s="86">
        <f t="shared" si="2"/>
        <v>108.87</v>
      </c>
      <c r="AE6" s="86">
        <f t="shared" si="2"/>
        <v>108.61</v>
      </c>
      <c r="AF6" s="86">
        <f t="shared" si="2"/>
        <v>108.35</v>
      </c>
      <c r="AG6" s="86">
        <f t="shared" si="2"/>
        <v>108.84</v>
      </c>
      <c r="AH6" s="80" t="str">
        <f>IF(AH7="","",IF(AH7="-","【-】","【"&amp;SUBSTITUTE(TEXT(AH7,"#,##0.00"),"-","△")&amp;"】"))</f>
        <v>【111.39】</v>
      </c>
      <c r="AI6" s="80">
        <f t="shared" ref="AI6:AR6" si="3">IF(AI7="",NA(),AI7)</f>
        <v>0</v>
      </c>
      <c r="AJ6" s="80">
        <f t="shared" si="3"/>
        <v>0</v>
      </c>
      <c r="AK6" s="80">
        <f t="shared" si="3"/>
        <v>0</v>
      </c>
      <c r="AL6" s="80">
        <f t="shared" si="3"/>
        <v>0</v>
      </c>
      <c r="AM6" s="80">
        <f t="shared" si="3"/>
        <v>0</v>
      </c>
      <c r="AN6" s="86">
        <f t="shared" si="3"/>
        <v>2.64</v>
      </c>
      <c r="AO6" s="86">
        <f t="shared" si="3"/>
        <v>3.16</v>
      </c>
      <c r="AP6" s="86">
        <f t="shared" si="3"/>
        <v>3.59</v>
      </c>
      <c r="AQ6" s="86">
        <f t="shared" si="3"/>
        <v>3.98</v>
      </c>
      <c r="AR6" s="86">
        <f t="shared" si="3"/>
        <v>6.02</v>
      </c>
      <c r="AS6" s="80" t="str">
        <f>IF(AS7="","",IF(AS7="-","【-】","【"&amp;SUBSTITUTE(TEXT(AS7,"#,##0.00"),"-","△")&amp;"】"))</f>
        <v>【1.30】</v>
      </c>
      <c r="AT6" s="86">
        <f t="shared" ref="AT6:BC6" si="4">IF(AT7="",NA(),AT7)</f>
        <v>153.88999999999999</v>
      </c>
      <c r="AU6" s="86">
        <f t="shared" si="4"/>
        <v>160.93</v>
      </c>
      <c r="AV6" s="86">
        <f t="shared" si="4"/>
        <v>177.89</v>
      </c>
      <c r="AW6" s="86">
        <f t="shared" si="4"/>
        <v>206.84</v>
      </c>
      <c r="AX6" s="86">
        <f t="shared" si="4"/>
        <v>227.99</v>
      </c>
      <c r="AY6" s="86">
        <f t="shared" si="4"/>
        <v>359.47</v>
      </c>
      <c r="AZ6" s="86">
        <f t="shared" si="4"/>
        <v>369.69</v>
      </c>
      <c r="BA6" s="86">
        <f t="shared" si="4"/>
        <v>379.08</v>
      </c>
      <c r="BB6" s="86">
        <f t="shared" si="4"/>
        <v>367.55</v>
      </c>
      <c r="BC6" s="86">
        <f t="shared" si="4"/>
        <v>378.56</v>
      </c>
      <c r="BD6" s="80" t="str">
        <f>IF(BD7="","",IF(BD7="-","【-】","【"&amp;SUBSTITUTE(TEXT(BD7,"#,##0.00"),"-","△")&amp;"】"))</f>
        <v>【261.51】</v>
      </c>
      <c r="BE6" s="86">
        <f t="shared" ref="BE6:BN6" si="5">IF(BE7="",NA(),BE7)</f>
        <v>404.89</v>
      </c>
      <c r="BF6" s="86">
        <f t="shared" si="5"/>
        <v>367.67</v>
      </c>
      <c r="BG6" s="86">
        <f t="shared" si="5"/>
        <v>334.01</v>
      </c>
      <c r="BH6" s="86">
        <f t="shared" si="5"/>
        <v>297.27</v>
      </c>
      <c r="BI6" s="86">
        <f t="shared" si="5"/>
        <v>264.25</v>
      </c>
      <c r="BJ6" s="86">
        <f t="shared" si="5"/>
        <v>401.79</v>
      </c>
      <c r="BK6" s="86">
        <f t="shared" si="5"/>
        <v>402.99</v>
      </c>
      <c r="BL6" s="86">
        <f t="shared" si="5"/>
        <v>398.98</v>
      </c>
      <c r="BM6" s="86">
        <f t="shared" si="5"/>
        <v>418.68</v>
      </c>
      <c r="BN6" s="86">
        <f t="shared" si="5"/>
        <v>395.68</v>
      </c>
      <c r="BO6" s="80" t="str">
        <f>IF(BO7="","",IF(BO7="-","【-】","【"&amp;SUBSTITUTE(TEXT(BO7,"#,##0.00"),"-","△")&amp;"】"))</f>
        <v>【265.16】</v>
      </c>
      <c r="BP6" s="86">
        <f t="shared" ref="BP6:BY6" si="6">IF(BP7="",NA(),BP7)</f>
        <v>125.9</v>
      </c>
      <c r="BQ6" s="86">
        <f t="shared" si="6"/>
        <v>125.95</v>
      </c>
      <c r="BR6" s="86">
        <f t="shared" si="6"/>
        <v>123.31</v>
      </c>
      <c r="BS6" s="86">
        <f t="shared" si="6"/>
        <v>125.86</v>
      </c>
      <c r="BT6" s="86">
        <f t="shared" si="6"/>
        <v>125.93</v>
      </c>
      <c r="BU6" s="86">
        <f t="shared" si="6"/>
        <v>100.12</v>
      </c>
      <c r="BV6" s="86">
        <f t="shared" si="6"/>
        <v>98.66</v>
      </c>
      <c r="BW6" s="86">
        <f t="shared" si="6"/>
        <v>98.64</v>
      </c>
      <c r="BX6" s="86">
        <f t="shared" si="6"/>
        <v>94.78</v>
      </c>
      <c r="BY6" s="86">
        <f t="shared" si="6"/>
        <v>97.59</v>
      </c>
      <c r="BZ6" s="80" t="str">
        <f>IF(BZ7="","",IF(BZ7="-","【-】","【"&amp;SUBSTITUTE(TEXT(BZ7,"#,##0.00"),"-","△")&amp;"】"))</f>
        <v>【102.35】</v>
      </c>
      <c r="CA6" s="86">
        <f t="shared" ref="CA6:CJ6" si="7">IF(CA7="",NA(),CA7)</f>
        <v>157.79</v>
      </c>
      <c r="CB6" s="86">
        <f t="shared" si="7"/>
        <v>157.13</v>
      </c>
      <c r="CC6" s="86">
        <f t="shared" si="7"/>
        <v>160.1</v>
      </c>
      <c r="CD6" s="86">
        <f t="shared" si="7"/>
        <v>154.76</v>
      </c>
      <c r="CE6" s="86">
        <f t="shared" si="7"/>
        <v>155.01</v>
      </c>
      <c r="CF6" s="86">
        <f t="shared" si="7"/>
        <v>174.97</v>
      </c>
      <c r="CG6" s="86">
        <f t="shared" si="7"/>
        <v>178.59</v>
      </c>
      <c r="CH6" s="86">
        <f t="shared" si="7"/>
        <v>178.92</v>
      </c>
      <c r="CI6" s="86">
        <f t="shared" si="7"/>
        <v>181.3</v>
      </c>
      <c r="CJ6" s="86">
        <f t="shared" si="7"/>
        <v>181.71</v>
      </c>
      <c r="CK6" s="80" t="str">
        <f>IF(CK7="","",IF(CK7="-","【-】","【"&amp;SUBSTITUTE(TEXT(CK7,"#,##0.00"),"-","△")&amp;"】"))</f>
        <v>【167.74】</v>
      </c>
      <c r="CL6" s="86">
        <f t="shared" ref="CL6:CU6" si="8">IF(CL7="",NA(),CL7)</f>
        <v>75.040000000000006</v>
      </c>
      <c r="CM6" s="86">
        <f t="shared" si="8"/>
        <v>74.03</v>
      </c>
      <c r="CN6" s="86">
        <f t="shared" si="8"/>
        <v>72.150000000000006</v>
      </c>
      <c r="CO6" s="86">
        <f t="shared" si="8"/>
        <v>71.930000000000007</v>
      </c>
      <c r="CP6" s="86">
        <f t="shared" si="8"/>
        <v>70.89</v>
      </c>
      <c r="CQ6" s="86">
        <f t="shared" si="8"/>
        <v>55.63</v>
      </c>
      <c r="CR6" s="86">
        <f t="shared" si="8"/>
        <v>55.03</v>
      </c>
      <c r="CS6" s="86">
        <f t="shared" si="8"/>
        <v>55.14</v>
      </c>
      <c r="CT6" s="86">
        <f t="shared" si="8"/>
        <v>55.89</v>
      </c>
      <c r="CU6" s="86">
        <f t="shared" si="8"/>
        <v>55.72</v>
      </c>
      <c r="CV6" s="80" t="str">
        <f>IF(CV7="","",IF(CV7="-","【-】","【"&amp;SUBSTITUTE(TEXT(CV7,"#,##0.00"),"-","△")&amp;"】"))</f>
        <v>【60.29】</v>
      </c>
      <c r="CW6" s="86">
        <f t="shared" ref="CW6:DF6" si="9">IF(CW7="",NA(),CW7)</f>
        <v>84.82</v>
      </c>
      <c r="CX6" s="86">
        <f t="shared" si="9"/>
        <v>84.85</v>
      </c>
      <c r="CY6" s="86">
        <f t="shared" si="9"/>
        <v>84.86</v>
      </c>
      <c r="CZ6" s="86">
        <f t="shared" si="9"/>
        <v>85</v>
      </c>
      <c r="DA6" s="86">
        <f t="shared" si="9"/>
        <v>85</v>
      </c>
      <c r="DB6" s="86">
        <f t="shared" si="9"/>
        <v>82.04</v>
      </c>
      <c r="DC6" s="86">
        <f t="shared" si="9"/>
        <v>81.900000000000006</v>
      </c>
      <c r="DD6" s="86">
        <f t="shared" si="9"/>
        <v>81.39</v>
      </c>
      <c r="DE6" s="86">
        <f t="shared" si="9"/>
        <v>81.27</v>
      </c>
      <c r="DF6" s="86">
        <f t="shared" si="9"/>
        <v>81.260000000000005</v>
      </c>
      <c r="DG6" s="80" t="str">
        <f>IF(DG7="","",IF(DG7="-","【-】","【"&amp;SUBSTITUTE(TEXT(DG7,"#,##0.00"),"-","△")&amp;"】"))</f>
        <v>【90.12】</v>
      </c>
      <c r="DH6" s="86">
        <f t="shared" ref="DH6:DQ6" si="10">IF(DH7="",NA(),DH7)</f>
        <v>52.73</v>
      </c>
      <c r="DI6" s="86">
        <f t="shared" si="10"/>
        <v>54.63</v>
      </c>
      <c r="DJ6" s="86">
        <f t="shared" si="10"/>
        <v>56.51</v>
      </c>
      <c r="DK6" s="86">
        <f t="shared" si="10"/>
        <v>58.51</v>
      </c>
      <c r="DL6" s="86">
        <f t="shared" si="10"/>
        <v>60.22</v>
      </c>
      <c r="DM6" s="86">
        <f t="shared" si="10"/>
        <v>48.05</v>
      </c>
      <c r="DN6" s="86">
        <f t="shared" si="10"/>
        <v>48.87</v>
      </c>
      <c r="DO6" s="86">
        <f t="shared" si="10"/>
        <v>49.92</v>
      </c>
      <c r="DP6" s="86">
        <f t="shared" si="10"/>
        <v>50.63</v>
      </c>
      <c r="DQ6" s="86">
        <f t="shared" si="10"/>
        <v>51.29</v>
      </c>
      <c r="DR6" s="80" t="str">
        <f>IF(DR7="","",IF(DR7="-","【-】","【"&amp;SUBSTITUTE(TEXT(DR7,"#,##0.00"),"-","△")&amp;"】"))</f>
        <v>【50.88】</v>
      </c>
      <c r="DS6" s="86">
        <f t="shared" ref="DS6:EB6" si="11">IF(DS7="",NA(),DS7)</f>
        <v>14.03</v>
      </c>
      <c r="DT6" s="86">
        <f t="shared" si="11"/>
        <v>13.87</v>
      </c>
      <c r="DU6" s="86">
        <f t="shared" si="11"/>
        <v>13.7</v>
      </c>
      <c r="DV6" s="86">
        <f t="shared" si="11"/>
        <v>13.91</v>
      </c>
      <c r="DW6" s="86">
        <f t="shared" si="11"/>
        <v>14.49</v>
      </c>
      <c r="DX6" s="86">
        <f t="shared" si="11"/>
        <v>13.39</v>
      </c>
      <c r="DY6" s="86">
        <f t="shared" si="11"/>
        <v>14.85</v>
      </c>
      <c r="DZ6" s="86">
        <f t="shared" si="11"/>
        <v>16.88</v>
      </c>
      <c r="EA6" s="86">
        <f t="shared" si="11"/>
        <v>18.28</v>
      </c>
      <c r="EB6" s="86">
        <f t="shared" si="11"/>
        <v>19.61</v>
      </c>
      <c r="EC6" s="80" t="str">
        <f>IF(EC7="","",IF(EC7="-","【-】","【"&amp;SUBSTITUTE(TEXT(EC7,"#,##0.00"),"-","△")&amp;"】"))</f>
        <v>【22.30】</v>
      </c>
      <c r="ED6" s="86">
        <f t="shared" ref="ED6:EM6" si="12">IF(ED7="",NA(),ED7)</f>
        <v>0.24</v>
      </c>
      <c r="EE6" s="86">
        <f t="shared" si="12"/>
        <v>0.42</v>
      </c>
      <c r="EF6" s="86">
        <f t="shared" si="12"/>
        <v>0.45</v>
      </c>
      <c r="EG6" s="86">
        <f t="shared" si="12"/>
        <v>0.13</v>
      </c>
      <c r="EH6" s="86">
        <f t="shared" si="12"/>
        <v>0.17</v>
      </c>
      <c r="EI6" s="86">
        <f t="shared" si="12"/>
        <v>0.54</v>
      </c>
      <c r="EJ6" s="86">
        <f t="shared" si="12"/>
        <v>0.5</v>
      </c>
      <c r="EK6" s="86">
        <f t="shared" si="12"/>
        <v>0.52</v>
      </c>
      <c r="EL6" s="86">
        <f t="shared" si="12"/>
        <v>0.53</v>
      </c>
      <c r="EM6" s="86">
        <f t="shared" si="12"/>
        <v>0.48</v>
      </c>
      <c r="EN6" s="80" t="str">
        <f>IF(EN7="","",IF(EN7="-","【-】","【"&amp;SUBSTITUTE(TEXT(EN7,"#,##0.00"),"-","△")&amp;"】"))</f>
        <v>【0.66】</v>
      </c>
    </row>
    <row r="7" spans="1:144" s="64" customFormat="1">
      <c r="A7" s="65"/>
      <c r="B7" s="71">
        <v>2021</v>
      </c>
      <c r="C7" s="71">
        <v>202193</v>
      </c>
      <c r="D7" s="71">
        <v>46</v>
      </c>
      <c r="E7" s="71">
        <v>1</v>
      </c>
      <c r="F7" s="71">
        <v>0</v>
      </c>
      <c r="G7" s="71">
        <v>1</v>
      </c>
      <c r="H7" s="71" t="s">
        <v>63</v>
      </c>
      <c r="I7" s="71" t="s">
        <v>94</v>
      </c>
      <c r="J7" s="71" t="s">
        <v>95</v>
      </c>
      <c r="K7" s="71" t="s">
        <v>96</v>
      </c>
      <c r="L7" s="71" t="s">
        <v>97</v>
      </c>
      <c r="M7" s="71" t="s">
        <v>15</v>
      </c>
      <c r="N7" s="81" t="s">
        <v>98</v>
      </c>
      <c r="O7" s="81">
        <v>72.59</v>
      </c>
      <c r="P7" s="81">
        <v>91.71</v>
      </c>
      <c r="Q7" s="81">
        <v>3509</v>
      </c>
      <c r="R7" s="81">
        <v>29677</v>
      </c>
      <c r="S7" s="81">
        <v>112.37</v>
      </c>
      <c r="T7" s="81">
        <v>264.10000000000002</v>
      </c>
      <c r="U7" s="81">
        <v>27151</v>
      </c>
      <c r="V7" s="81">
        <v>35.700000000000003</v>
      </c>
      <c r="W7" s="81">
        <v>760.53</v>
      </c>
      <c r="X7" s="81">
        <v>124.35</v>
      </c>
      <c r="Y7" s="81">
        <v>124.07</v>
      </c>
      <c r="Z7" s="81">
        <v>122.65</v>
      </c>
      <c r="AA7" s="81">
        <v>124.38</v>
      </c>
      <c r="AB7" s="81">
        <v>124.14</v>
      </c>
      <c r="AC7" s="81">
        <v>110.05</v>
      </c>
      <c r="AD7" s="81">
        <v>108.87</v>
      </c>
      <c r="AE7" s="81">
        <v>108.61</v>
      </c>
      <c r="AF7" s="81">
        <v>108.35</v>
      </c>
      <c r="AG7" s="81">
        <v>108.84</v>
      </c>
      <c r="AH7" s="81">
        <v>111.39</v>
      </c>
      <c r="AI7" s="81">
        <v>0</v>
      </c>
      <c r="AJ7" s="81">
        <v>0</v>
      </c>
      <c r="AK7" s="81">
        <v>0</v>
      </c>
      <c r="AL7" s="81">
        <v>0</v>
      </c>
      <c r="AM7" s="81">
        <v>0</v>
      </c>
      <c r="AN7" s="81">
        <v>2.64</v>
      </c>
      <c r="AO7" s="81">
        <v>3.16</v>
      </c>
      <c r="AP7" s="81">
        <v>3.59</v>
      </c>
      <c r="AQ7" s="81">
        <v>3.98</v>
      </c>
      <c r="AR7" s="81">
        <v>6.02</v>
      </c>
      <c r="AS7" s="81">
        <v>1.3</v>
      </c>
      <c r="AT7" s="81">
        <v>153.88999999999999</v>
      </c>
      <c r="AU7" s="81">
        <v>160.93</v>
      </c>
      <c r="AV7" s="81">
        <v>177.89</v>
      </c>
      <c r="AW7" s="81">
        <v>206.84</v>
      </c>
      <c r="AX7" s="81">
        <v>227.99</v>
      </c>
      <c r="AY7" s="81">
        <v>359.47</v>
      </c>
      <c r="AZ7" s="81">
        <v>369.69</v>
      </c>
      <c r="BA7" s="81">
        <v>379.08</v>
      </c>
      <c r="BB7" s="81">
        <v>367.55</v>
      </c>
      <c r="BC7" s="81">
        <v>378.56</v>
      </c>
      <c r="BD7" s="81">
        <v>261.51</v>
      </c>
      <c r="BE7" s="81">
        <v>404.89</v>
      </c>
      <c r="BF7" s="81">
        <v>367.67</v>
      </c>
      <c r="BG7" s="81">
        <v>334.01</v>
      </c>
      <c r="BH7" s="81">
        <v>297.27</v>
      </c>
      <c r="BI7" s="81">
        <v>264.25</v>
      </c>
      <c r="BJ7" s="81">
        <v>401.79</v>
      </c>
      <c r="BK7" s="81">
        <v>402.99</v>
      </c>
      <c r="BL7" s="81">
        <v>398.98</v>
      </c>
      <c r="BM7" s="81">
        <v>418.68</v>
      </c>
      <c r="BN7" s="81">
        <v>395.68</v>
      </c>
      <c r="BO7" s="81">
        <v>265.16000000000003</v>
      </c>
      <c r="BP7" s="81">
        <v>125.9</v>
      </c>
      <c r="BQ7" s="81">
        <v>125.95</v>
      </c>
      <c r="BR7" s="81">
        <v>123.31</v>
      </c>
      <c r="BS7" s="81">
        <v>125.86</v>
      </c>
      <c r="BT7" s="81">
        <v>125.93</v>
      </c>
      <c r="BU7" s="81">
        <v>100.12</v>
      </c>
      <c r="BV7" s="81">
        <v>98.66</v>
      </c>
      <c r="BW7" s="81">
        <v>98.64</v>
      </c>
      <c r="BX7" s="81">
        <v>94.78</v>
      </c>
      <c r="BY7" s="81">
        <v>97.59</v>
      </c>
      <c r="BZ7" s="81">
        <v>102.35</v>
      </c>
      <c r="CA7" s="81">
        <v>157.79</v>
      </c>
      <c r="CB7" s="81">
        <v>157.13</v>
      </c>
      <c r="CC7" s="81">
        <v>160.1</v>
      </c>
      <c r="CD7" s="81">
        <v>154.76</v>
      </c>
      <c r="CE7" s="81">
        <v>155.01</v>
      </c>
      <c r="CF7" s="81">
        <v>174.97</v>
      </c>
      <c r="CG7" s="81">
        <v>178.59</v>
      </c>
      <c r="CH7" s="81">
        <v>178.92</v>
      </c>
      <c r="CI7" s="81">
        <v>181.3</v>
      </c>
      <c r="CJ7" s="81">
        <v>181.71</v>
      </c>
      <c r="CK7" s="81">
        <v>167.74</v>
      </c>
      <c r="CL7" s="81">
        <v>75.040000000000006</v>
      </c>
      <c r="CM7" s="81">
        <v>74.03</v>
      </c>
      <c r="CN7" s="81">
        <v>72.150000000000006</v>
      </c>
      <c r="CO7" s="81">
        <v>71.930000000000007</v>
      </c>
      <c r="CP7" s="81">
        <v>70.89</v>
      </c>
      <c r="CQ7" s="81">
        <v>55.63</v>
      </c>
      <c r="CR7" s="81">
        <v>55.03</v>
      </c>
      <c r="CS7" s="81">
        <v>55.14</v>
      </c>
      <c r="CT7" s="81">
        <v>55.89</v>
      </c>
      <c r="CU7" s="81">
        <v>55.72</v>
      </c>
      <c r="CV7" s="81">
        <v>60.29</v>
      </c>
      <c r="CW7" s="81">
        <v>84.82</v>
      </c>
      <c r="CX7" s="81">
        <v>84.85</v>
      </c>
      <c r="CY7" s="81">
        <v>84.86</v>
      </c>
      <c r="CZ7" s="81">
        <v>85</v>
      </c>
      <c r="DA7" s="81">
        <v>85</v>
      </c>
      <c r="DB7" s="81">
        <v>82.04</v>
      </c>
      <c r="DC7" s="81">
        <v>81.900000000000006</v>
      </c>
      <c r="DD7" s="81">
        <v>81.39</v>
      </c>
      <c r="DE7" s="81">
        <v>81.27</v>
      </c>
      <c r="DF7" s="81">
        <v>81.260000000000005</v>
      </c>
      <c r="DG7" s="81">
        <v>90.12</v>
      </c>
      <c r="DH7" s="81">
        <v>52.73</v>
      </c>
      <c r="DI7" s="81">
        <v>54.63</v>
      </c>
      <c r="DJ7" s="81">
        <v>56.51</v>
      </c>
      <c r="DK7" s="81">
        <v>58.51</v>
      </c>
      <c r="DL7" s="81">
        <v>60.22</v>
      </c>
      <c r="DM7" s="81">
        <v>48.05</v>
      </c>
      <c r="DN7" s="81">
        <v>48.87</v>
      </c>
      <c r="DO7" s="81">
        <v>49.92</v>
      </c>
      <c r="DP7" s="81">
        <v>50.63</v>
      </c>
      <c r="DQ7" s="81">
        <v>51.29</v>
      </c>
      <c r="DR7" s="81">
        <v>50.88</v>
      </c>
      <c r="DS7" s="81">
        <v>14.03</v>
      </c>
      <c r="DT7" s="81">
        <v>13.87</v>
      </c>
      <c r="DU7" s="81">
        <v>13.7</v>
      </c>
      <c r="DV7" s="81">
        <v>13.91</v>
      </c>
      <c r="DW7" s="81">
        <v>14.49</v>
      </c>
      <c r="DX7" s="81">
        <v>13.39</v>
      </c>
      <c r="DY7" s="81">
        <v>14.85</v>
      </c>
      <c r="DZ7" s="81">
        <v>16.88</v>
      </c>
      <c r="EA7" s="81">
        <v>18.28</v>
      </c>
      <c r="EB7" s="81">
        <v>19.61</v>
      </c>
      <c r="EC7" s="81">
        <v>22.3</v>
      </c>
      <c r="ED7" s="81">
        <v>0.24</v>
      </c>
      <c r="EE7" s="81">
        <v>0.42</v>
      </c>
      <c r="EF7" s="81">
        <v>0.45</v>
      </c>
      <c r="EG7" s="81">
        <v>0.13</v>
      </c>
      <c r="EH7" s="81">
        <v>0.17</v>
      </c>
      <c r="EI7" s="81">
        <v>0.54</v>
      </c>
      <c r="EJ7" s="81">
        <v>0.5</v>
      </c>
      <c r="EK7" s="81">
        <v>0.52</v>
      </c>
      <c r="EL7" s="81">
        <v>0.53</v>
      </c>
      <c r="EM7" s="81">
        <v>0.48</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竹内 直弘</cp:lastModifiedBy>
  <cp:lastPrinted>2023-01-19T00:11:35Z</cp:lastPrinted>
  <dcterms:created xsi:type="dcterms:W3CDTF">2022-12-01T00:58:30Z</dcterms:created>
  <dcterms:modified xsi:type="dcterms:W3CDTF">2023-03-09T04:27:58Z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2023-03-09T04:27:58Z</vt:filetime>
  </property>
</Properties>
</file>