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H29\020 業務係\020 共通財務\020 経営\040 経営比較分析表\202193東御市\"/>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<sst xmlns="http://schemas.openxmlformats.org/spreadsheetml/2006/main" count="232" uniqueCount="120">
  <si>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</si>
  <si>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</si>
  <si>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</si>
  <si>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</si>
  <si>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</si>
  <si>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</si>
  <si>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</si>
  <si>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</si>
  <si>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</si>
  <si>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</si>
  <si>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</si>
  <si>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</si>
  <si>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</si>
  <si>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</si>
  <si>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</si>
  <si>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</si>
  <si>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</si>
  <si>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</si>
  <si>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</si>
  <si>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</si>
  <si>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</si>
  <si>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</si>
  <si>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</si>
  <si>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</si>
  <si>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</si>
  <si>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</si>
  <si>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</si>
  <si>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</si>
  <si>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</si>
  <si>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</si>
  <si>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</si>
  <si>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</si>
  <si>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</si>
  <si>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</si>
  <si>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</si>
  <si>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</si>
  <si>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</si>
  <si>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</si>
  <si>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</si>
  <si>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</si>
  <si>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</si>
  <si>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</si>
  <si>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</si>
  <si>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</si>
  <si>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</si>
  <si>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</si>
  <si>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</si>
  <si>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</si>
  <si>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</si>
  <si>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</si>
  <si>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</si>
  <si>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</si>
  <si>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</si>
  <si>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</si>
  <si>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</si>
  <si>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</si>
  <si>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</si>
  <si>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</si>
  <si>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</si>
  <si>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</si>
  <si>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</si>
  <si>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</si>
  <si>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</si>
  <si>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</si>
  <si>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</si>
  <si>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</si>
  <si>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</si>
  <si>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</si>
  <si>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</si>
  <si>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</si>
  <si>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</si>
  <si>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</si>
  <si>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</si>
  <si>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</si>
  <si>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</si>
  <si>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</si>
  <si>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</si>
  <si>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</si>
  <si>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</si>
  <si>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</si>
  <si>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</si>
  <si>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</si>
  <si>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</si>
  <si>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</si>
  <si>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</si>
  <si>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</si>
  <si>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</si>
  <si>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</si>
  <si>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</si>
  <si>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</si>
  <si>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</si>
  <si>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</si>
  <si>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</si>
  <si>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</si>
  <si>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</si>
  <si>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</si>
  <si>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</si>
  <si>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</si>
  <si>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</si>
  <si>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</si>
  <si>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</si>
  <si>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</si>
  <si>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</si>
  <si>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</si>
  <si>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</si>
  <si>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東御市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</si>
  <si>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</si>
  <si>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</si>
  <si>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</si>
  <si>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</si>
  <si>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</si>
  <si>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</si>
  <si>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</si>
  <si>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</si>
  <si>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</si>
  <si>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</si>
  <si>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性や効率性については、一定の水準にあるものと考えられますが、流動比率が低調で資金流出が考えられますので、引き続き費用の抑制を図るとともに、しばらくの間投下投資の抑制により、流動比率の改善を図ることが望ましいものと考えます。
　ただし、事業の恒久的な維持を考える上では施設の老朽化対策などは、必要不可欠であるものと考えられ、中長期的な視点での水道ビジョンや投資財政計画などの活用により計画的且つ平準化した投下投資を見込み、経営の健全化に努めることが必要と考えます。
　</t>
    <rPh sb="176" eb="178">
      <t>スイドウ</t>
    </rPh>
    <rPh sb="183" eb="185">
      <t>トウシ</t>
    </rPh>
    <rPh sb="185" eb="187">
      <t>ザイセイ</t>
    </rPh>
    <rPh sb="187" eb="189">
      <t>ケイカク</t>
    </rPh>
    <phoneticPr fontId="4"/>
  </si>
  <si>
    <t>非設置</t>
    <rPh sb="0" eb="1">
      <t>ヒ</t>
    </rPh>
    <rPh sb="1" eb="3">
      <t>セッチ</t>
    </rPh>
    <phoneticPr fontId="4"/>
  </si>
  <si>
    <t>　「有形固定資産減価償却率」は、概ね平均であるが５割を超えている状況にあります。「管路経年化率」に限れば、平均より高く老朽化が少し早めに進行する可能性があると考えられ、「管路更新率」も低いため、今後計画的な更新投資等の必要性が窺えます。</t>
    <rPh sb="27" eb="28">
      <t>コ</t>
    </rPh>
    <phoneticPr fontId="4"/>
  </si>
  <si>
    <t xml:space="preserve">　「経常収支比率」、「料金回収率」ともに平均より高い傾向にあり、地方公営企業会計基準の見直しのあった、平成26年度以降微増傾向にあります。これは、資本費の減少や民間委託など費用の抑制などによるものと考えられます。また、「施設利用率」、「有収率」も一定の水準を維持していることから比較的健全な経営傾向にあるものと考えられます。
　ただし、流動比率は低く短期的な支払能力の低下が見受けられます。これは、「企業債残高対給水収益比率」は高い水準にあるものの、近年の投下投資の増加や企業債元金償還の増加によるキャッシュアウトが一つの要因であると考えられます。
</t>
    <rPh sb="40" eb="42">
      <t>キジュン</t>
    </rPh>
    <rPh sb="43" eb="45">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</si>
</sst>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1.52</c:v>
                </c:pt>
                <c:pt idx="1">
                  <c:v>0.49</c:v>
                </c:pt>
                <c:pt idx="2">
                  <c:v>0.05</c:v>
                </c:pt>
                <c:pt idx="3">
                  <c:v>0.34</c:v>
                </c:pt>
                <c:pt idx="4">
                  <c:v>0.17</c:v>
                </c:pt>
              </c:numCache>
            </c:numRef>
          </c:val>
        </c:ser>
        <c:dLbls>
          <c:showLegendKey val="0"/>
          <c:showVal val="0"/>
          <c:showCatName val="0"/>
          <c:showSerName val="0"/>
          <c:showPercent val="0"/>
          <c:showBubbleSize val="0"/>
        </c:dLbls>
        <c:gapWidth val="150"/>
        <c:axId val="421003560"/>
        <c:axId val="41890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421003560"/>
        <c:axId val="418907280"/>
      </c:lineChart>
      <c:dateAx>
        <c:axId val="421003560"/>
        <c:scaling>
          <c:orientation val="minMax"/>
        </c:scaling>
        <c:delete val="1"/>
        <c:axPos val="b"/>
        <c:numFmt formatCode="ge" sourceLinked="1"/>
        <c:majorTickMark val="none"/>
        <c:minorTickMark val="none"/>
        <c:tickLblPos val="none"/>
        <c:crossAx val="418907280"/>
        <c:crosses val="autoZero"/>
        <c:auto val="1"/>
        <c:lblOffset val="100"/>
        <c:baseTimeUnit val="years"/>
      </c:dateAx>
      <c:valAx>
        <c:axId val="41890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00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57.51</c:v>
                </c:pt>
                <c:pt idx="1">
                  <c:v>57.09</c:v>
                </c:pt>
                <c:pt idx="2">
                  <c:v>76.41</c:v>
                </c:pt>
                <c:pt idx="3">
                  <c:v>74.77</c:v>
                </c:pt>
                <c:pt idx="4">
                  <c:v>74.62</c:v>
                </c:pt>
              </c:numCache>
            </c:numRef>
          </c:val>
        </c:ser>
        <c:dLbls>
          <c:showLegendKey val="0"/>
          <c:showVal val="0"/>
          <c:showCatName val="0"/>
          <c:showSerName val="0"/>
          <c:showPercent val="0"/>
          <c:showBubbleSize val="0"/>
        </c:dLbls>
        <c:gapWidth val="150"/>
        <c:axId val="423496760"/>
        <c:axId val="42358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423496760"/>
        <c:axId val="423588296"/>
      </c:lineChart>
      <c:dateAx>
        <c:axId val="423496760"/>
        <c:scaling>
          <c:orientation val="minMax"/>
        </c:scaling>
        <c:delete val="1"/>
        <c:axPos val="b"/>
        <c:numFmt formatCode="ge" sourceLinked="1"/>
        <c:majorTickMark val="none"/>
        <c:minorTickMark val="none"/>
        <c:tickLblPos val="none"/>
        <c:crossAx val="423588296"/>
        <c:crosses val="autoZero"/>
        <c:auto val="1"/>
        <c:lblOffset val="100"/>
        <c:baseTimeUnit val="years"/>
      </c:dateAx>
      <c:valAx>
        <c:axId val="42358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9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84.61</c:v>
                </c:pt>
                <c:pt idx="1">
                  <c:v>84.26</c:v>
                </c:pt>
                <c:pt idx="2">
                  <c:v>84.36</c:v>
                </c:pt>
                <c:pt idx="3">
                  <c:v>84.39</c:v>
                </c:pt>
                <c:pt idx="4">
                  <c:v>84.72</c:v>
                </c:pt>
              </c:numCache>
            </c:numRef>
          </c:val>
        </c:ser>
        <c:dLbls>
          <c:showLegendKey val="0"/>
          <c:showVal val="0"/>
          <c:showCatName val="0"/>
          <c:showSerName val="0"/>
          <c:showPercent val="0"/>
          <c:showBubbleSize val="0"/>
        </c:dLbls>
        <c:gapWidth val="150"/>
        <c:axId val="423589472"/>
        <c:axId val="42358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423589472"/>
        <c:axId val="423589864"/>
      </c:lineChart>
      <c:dateAx>
        <c:axId val="423589472"/>
        <c:scaling>
          <c:orientation val="minMax"/>
        </c:scaling>
        <c:delete val="1"/>
        <c:axPos val="b"/>
        <c:numFmt formatCode="ge" sourceLinked="1"/>
        <c:majorTickMark val="none"/>
        <c:minorTickMark val="none"/>
        <c:tickLblPos val="none"/>
        <c:crossAx val="423589864"/>
        <c:crosses val="autoZero"/>
        <c:auto val="1"/>
        <c:lblOffset val="100"/>
        <c:baseTimeUnit val="years"/>
      </c:dateAx>
      <c:valAx>
        <c:axId val="42358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112.88</c:v>
                </c:pt>
                <c:pt idx="1">
                  <c:v>109.78</c:v>
                </c:pt>
                <c:pt idx="2">
                  <c:v>117.19</c:v>
                </c:pt>
                <c:pt idx="3">
                  <c:v>118.6</c:v>
                </c:pt>
                <c:pt idx="4">
                  <c:v>120.95</c:v>
                </c:pt>
              </c:numCache>
            </c:numRef>
          </c:val>
        </c:ser>
        <c:dLbls>
          <c:showLegendKey val="0"/>
          <c:showVal val="0"/>
          <c:showCatName val="0"/>
          <c:showSerName val="0"/>
          <c:showPercent val="0"/>
          <c:showBubbleSize val="0"/>
        </c:dLbls>
        <c:gapWidth val="150"/>
        <c:axId val="418908456"/>
        <c:axId val="41890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418908456"/>
        <c:axId val="418908848"/>
      </c:lineChart>
      <c:dateAx>
        <c:axId val="418908456"/>
        <c:scaling>
          <c:orientation val="minMax"/>
        </c:scaling>
        <c:delete val="1"/>
        <c:axPos val="b"/>
        <c:numFmt formatCode="ge" sourceLinked="1"/>
        <c:majorTickMark val="none"/>
        <c:minorTickMark val="none"/>
        <c:tickLblPos val="none"/>
        <c:crossAx val="418908848"/>
        <c:crosses val="autoZero"/>
        <c:auto val="1"/>
        <c:lblOffset val="100"/>
        <c:baseTimeUnit val="years"/>
      </c:dateAx>
      <c:valAx>
        <c:axId val="41890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90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42.41</c:v>
                </c:pt>
                <c:pt idx="1">
                  <c:v>44.24</c:v>
                </c:pt>
                <c:pt idx="2">
                  <c:v>46.6</c:v>
                </c:pt>
                <c:pt idx="3">
                  <c:v>48.8</c:v>
                </c:pt>
                <c:pt idx="4">
                  <c:v>50.8</c:v>
                </c:pt>
              </c:numCache>
            </c:numRef>
          </c:val>
        </c:ser>
        <c:dLbls>
          <c:showLegendKey val="0"/>
          <c:showVal val="0"/>
          <c:showCatName val="0"/>
          <c:showSerName val="0"/>
          <c:showPercent val="0"/>
          <c:showBubbleSize val="0"/>
        </c:dLbls>
        <c:gapWidth val="150"/>
        <c:axId val="423493624"/>
        <c:axId val="4234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423493624"/>
        <c:axId val="423494016"/>
      </c:lineChart>
      <c:dateAx>
        <c:axId val="423493624"/>
        <c:scaling>
          <c:orientation val="minMax"/>
        </c:scaling>
        <c:delete val="1"/>
        <c:axPos val="b"/>
        <c:numFmt formatCode="ge" sourceLinked="1"/>
        <c:majorTickMark val="none"/>
        <c:minorTickMark val="none"/>
        <c:tickLblPos val="none"/>
        <c:crossAx val="423494016"/>
        <c:crosses val="autoZero"/>
        <c:auto val="1"/>
        <c:lblOffset val="100"/>
        <c:baseTimeUnit val="years"/>
      </c:dateAx>
      <c:valAx>
        <c:axId val="4234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9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13.51</c:v>
                </c:pt>
                <c:pt idx="1">
                  <c:v>13.44</c:v>
                </c:pt>
                <c:pt idx="2">
                  <c:v>13.54</c:v>
                </c:pt>
                <c:pt idx="3">
                  <c:v>13.05</c:v>
                </c:pt>
                <c:pt idx="4">
                  <c:v>13.93</c:v>
                </c:pt>
              </c:numCache>
            </c:numRef>
          </c:val>
        </c:ser>
        <c:dLbls>
          <c:showLegendKey val="0"/>
          <c:showVal val="0"/>
          <c:showCatName val="0"/>
          <c:showSerName val="0"/>
          <c:showPercent val="0"/>
          <c:showBubbleSize val="0"/>
        </c:dLbls>
        <c:gapWidth val="150"/>
        <c:axId val="423495192"/>
        <c:axId val="4234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423495192"/>
        <c:axId val="423495584"/>
      </c:lineChart>
      <c:dateAx>
        <c:axId val="423495192"/>
        <c:scaling>
          <c:orientation val="minMax"/>
        </c:scaling>
        <c:delete val="1"/>
        <c:axPos val="b"/>
        <c:numFmt formatCode="ge" sourceLinked="1"/>
        <c:majorTickMark val="none"/>
        <c:minorTickMark val="none"/>
        <c:tickLblPos val="none"/>
        <c:crossAx val="423495584"/>
        <c:crosses val="autoZero"/>
        <c:auto val="1"/>
        <c:lblOffset val="100"/>
        <c:baseTimeUnit val="years"/>
      </c:dateAx>
      <c:valAx>
        <c:axId val="4234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9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2954592"/>
        <c:axId val="42295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422954592"/>
        <c:axId val="422954984"/>
      </c:lineChart>
      <c:dateAx>
        <c:axId val="422954592"/>
        <c:scaling>
          <c:orientation val="minMax"/>
        </c:scaling>
        <c:delete val="1"/>
        <c:axPos val="b"/>
        <c:numFmt formatCode="ge" sourceLinked="1"/>
        <c:majorTickMark val="none"/>
        <c:minorTickMark val="none"/>
        <c:tickLblPos val="none"/>
        <c:crossAx val="422954984"/>
        <c:crosses val="autoZero"/>
        <c:auto val="1"/>
        <c:lblOffset val="100"/>
        <c:baseTimeUnit val="years"/>
      </c:dateAx>
      <c:valAx>
        <c:axId val="422954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29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918.31</c:v>
                </c:pt>
                <c:pt idx="1">
                  <c:v>1222.8499999999999</c:v>
                </c:pt>
                <c:pt idx="2">
                  <c:v>125.59</c:v>
                </c:pt>
                <c:pt idx="3">
                  <c:v>129.47</c:v>
                </c:pt>
                <c:pt idx="4">
                  <c:v>142.38</c:v>
                </c:pt>
              </c:numCache>
            </c:numRef>
          </c:val>
        </c:ser>
        <c:dLbls>
          <c:showLegendKey val="0"/>
          <c:showVal val="0"/>
          <c:showCatName val="0"/>
          <c:showSerName val="0"/>
          <c:showPercent val="0"/>
          <c:showBubbleSize val="0"/>
        </c:dLbls>
        <c:gapWidth val="150"/>
        <c:axId val="422956160"/>
        <c:axId val="42295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422956160"/>
        <c:axId val="422956552"/>
      </c:lineChart>
      <c:dateAx>
        <c:axId val="422956160"/>
        <c:scaling>
          <c:orientation val="minMax"/>
        </c:scaling>
        <c:delete val="1"/>
        <c:axPos val="b"/>
        <c:numFmt formatCode="ge" sourceLinked="1"/>
        <c:majorTickMark val="none"/>
        <c:minorTickMark val="none"/>
        <c:tickLblPos val="none"/>
        <c:crossAx val="422956552"/>
        <c:crosses val="autoZero"/>
        <c:auto val="1"/>
        <c:lblOffset val="100"/>
        <c:baseTimeUnit val="years"/>
      </c:dateAx>
      <c:valAx>
        <c:axId val="422956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29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579.47</c:v>
                </c:pt>
                <c:pt idx="1">
                  <c:v>545.33000000000004</c:v>
                </c:pt>
                <c:pt idx="2">
                  <c:v>525.05999999999995</c:v>
                </c:pt>
                <c:pt idx="3">
                  <c:v>490.44</c:v>
                </c:pt>
                <c:pt idx="4">
                  <c:v>452.52</c:v>
                </c:pt>
              </c:numCache>
            </c:numRef>
          </c:val>
        </c:ser>
        <c:dLbls>
          <c:showLegendKey val="0"/>
          <c:showVal val="0"/>
          <c:showCatName val="0"/>
          <c:showSerName val="0"/>
          <c:showPercent val="0"/>
          <c:showBubbleSize val="0"/>
        </c:dLbls>
        <c:gapWidth val="150"/>
        <c:axId val="423358920"/>
        <c:axId val="42335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423358920"/>
        <c:axId val="423359312"/>
      </c:lineChart>
      <c:dateAx>
        <c:axId val="423358920"/>
        <c:scaling>
          <c:orientation val="minMax"/>
        </c:scaling>
        <c:delete val="1"/>
        <c:axPos val="b"/>
        <c:numFmt formatCode="ge" sourceLinked="1"/>
        <c:majorTickMark val="none"/>
        <c:minorTickMark val="none"/>
        <c:tickLblPos val="none"/>
        <c:crossAx val="423359312"/>
        <c:crosses val="autoZero"/>
        <c:auto val="1"/>
        <c:lblOffset val="100"/>
        <c:baseTimeUnit val="years"/>
      </c:dateAx>
      <c:valAx>
        <c:axId val="423359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335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110.95</c:v>
                </c:pt>
                <c:pt idx="1">
                  <c:v>108.29</c:v>
                </c:pt>
                <c:pt idx="2">
                  <c:v>117.22</c:v>
                </c:pt>
                <c:pt idx="3">
                  <c:v>119.14</c:v>
                </c:pt>
                <c:pt idx="4">
                  <c:v>122.25</c:v>
                </c:pt>
              </c:numCache>
            </c:numRef>
          </c:val>
        </c:ser>
        <c:dLbls>
          <c:showLegendKey val="0"/>
          <c:showVal val="0"/>
          <c:showCatName val="0"/>
          <c:showSerName val="0"/>
          <c:showPercent val="0"/>
          <c:showBubbleSize val="0"/>
        </c:dLbls>
        <c:gapWidth val="150"/>
        <c:axId val="422953808"/>
        <c:axId val="42295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422953808"/>
        <c:axId val="422953416"/>
      </c:lineChart>
      <c:dateAx>
        <c:axId val="422953808"/>
        <c:scaling>
          <c:orientation val="minMax"/>
        </c:scaling>
        <c:delete val="1"/>
        <c:axPos val="b"/>
        <c:numFmt formatCode="ge" sourceLinked="1"/>
        <c:majorTickMark val="none"/>
        <c:minorTickMark val="none"/>
        <c:tickLblPos val="none"/>
        <c:crossAx val="422953416"/>
        <c:crosses val="autoZero"/>
        <c:auto val="1"/>
        <c:lblOffset val="100"/>
        <c:baseTimeUnit val="years"/>
      </c:dateAx>
      <c:valAx>
        <c:axId val="42295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5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181.43</c:v>
                </c:pt>
                <c:pt idx="1">
                  <c:v>185.24</c:v>
                </c:pt>
                <c:pt idx="2">
                  <c:v>168.79</c:v>
                </c:pt>
                <c:pt idx="3">
                  <c:v>166.16</c:v>
                </c:pt>
                <c:pt idx="4">
                  <c:v>161.66999999999999</c:v>
                </c:pt>
              </c:numCache>
            </c:numRef>
          </c:val>
        </c:ser>
        <c:dLbls>
          <c:showLegendKey val="0"/>
          <c:showVal val="0"/>
          <c:showCatName val="0"/>
          <c:showSerName val="0"/>
          <c:showPercent val="0"/>
          <c:showBubbleSize val="0"/>
        </c:dLbls>
        <c:gapWidth val="150"/>
        <c:axId val="422954200"/>
        <c:axId val="42336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422954200"/>
        <c:axId val="423360880"/>
      </c:lineChart>
      <c:dateAx>
        <c:axId val="422954200"/>
        <c:scaling>
          <c:orientation val="minMax"/>
        </c:scaling>
        <c:delete val="1"/>
        <c:axPos val="b"/>
        <c:numFmt formatCode="ge" sourceLinked="1"/>
        <c:majorTickMark val="none"/>
        <c:minorTickMark val="none"/>
        <c:tickLblPos val="none"/>
        <c:crossAx val="423360880"/>
        <c:crosses val="autoZero"/>
        <c:auto val="1"/>
        <c:lblOffset val="100"/>
        <c:baseTimeUnit val="years"/>
      </c:dateAx>
      <c:valAx>
        <c:axId val="42336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5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4"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長野県　東御市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117</v>
      </c>
      <c r="AE8" s="60"/>
      <c r="AF8" s="60"/>
      <c r="AG8" s="60"/>
      <c r="AH8" s="60"/>
      <c r="AI8" s="60"/>
      <c r="AJ8" s="60"/>
      <c r="AK8" s="5"/>
      <c r="AL8" s="61">
        <f>データ!$R$6</f>
        <v>30586</v>
      </c>
      <c r="AM8" s="61"/>
      <c r="AN8" s="61"/>
      <c r="AO8" s="61"/>
      <c r="AP8" s="61"/>
      <c r="AQ8" s="61"/>
      <c r="AR8" s="61"/>
      <c r="AS8" s="61"/>
      <c r="AT8" s="51">
        <f>データ!$S$6</f>
        <v>112.37</v>
      </c>
      <c r="AU8" s="52"/>
      <c r="AV8" s="52"/>
      <c r="AW8" s="52"/>
      <c r="AX8" s="52"/>
      <c r="AY8" s="52"/>
      <c r="AZ8" s="52"/>
      <c r="BA8" s="52"/>
      <c r="BB8" s="53">
        <f>データ!$T$6</f>
        <v>272.19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57.16</v>
      </c>
      <c r="J10" s="52"/>
      <c r="K10" s="52"/>
      <c r="L10" s="52"/>
      <c r="M10" s="52"/>
      <c r="N10" s="52"/>
      <c r="O10" s="64"/>
      <c r="P10" s="53">
        <f>データ!$P$6</f>
        <v>91.22</v>
      </c>
      <c r="Q10" s="53"/>
      <c r="R10" s="53"/>
      <c r="S10" s="53"/>
      <c r="T10" s="53"/>
      <c r="U10" s="53"/>
      <c r="V10" s="53"/>
      <c r="W10" s="61">
        <f>データ!$Q$6</f>
        <v>3445</v>
      </c>
      <c r="X10" s="61"/>
      <c r="Y10" s="61"/>
      <c r="Z10" s="61"/>
      <c r="AA10" s="61"/>
      <c r="AB10" s="61"/>
      <c r="AC10" s="61"/>
      <c r="AD10" s="2"/>
      <c r="AE10" s="2"/>
      <c r="AF10" s="2"/>
      <c r="AG10" s="2"/>
      <c r="AH10" s="5"/>
      <c r="AI10" s="5"/>
      <c r="AJ10" s="5"/>
      <c r="AK10" s="5"/>
      <c r="AL10" s="61">
        <f>データ!$U$6</f>
        <v>27792</v>
      </c>
      <c r="AM10" s="61"/>
      <c r="AN10" s="61"/>
      <c r="AO10" s="61"/>
      <c r="AP10" s="61"/>
      <c r="AQ10" s="61"/>
      <c r="AR10" s="61"/>
      <c r="AS10" s="61"/>
      <c r="AT10" s="51">
        <f>データ!$V$6</f>
        <v>35.700000000000003</v>
      </c>
      <c r="AU10" s="52"/>
      <c r="AV10" s="52"/>
      <c r="AW10" s="52"/>
      <c r="AX10" s="52"/>
      <c r="AY10" s="52"/>
      <c r="AZ10" s="52"/>
      <c r="BA10" s="52"/>
      <c r="BB10" s="53">
        <f>データ!$W$6</f>
        <v>778.49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202193</v>
      </c>
      <c r="D6" s="34">
        <f t="shared" si="3"/>
        <v>46</v>
      </c>
      <c r="E6" s="34">
        <f t="shared" si="3"/>
        <v>1</v>
      </c>
      <c r="F6" s="34">
        <f t="shared" si="3"/>
        <v>0</v>
      </c>
      <c r="G6" s="34">
        <f t="shared" si="3"/>
        <v>1</v>
      </c>
      <c r="H6" s="34" t="str">
        <f t="shared" si="3"/>
        <v>長野県　東御市</v>
      </c>
      <c r="I6" s="34" t="str">
        <f t="shared" si="3"/>
        <v>法適用</v>
      </c>
      <c r="J6" s="34" t="str">
        <f t="shared" si="3"/>
        <v>水道事業</v>
      </c>
      <c r="K6" s="34" t="str">
        <f t="shared" si="3"/>
        <v>末端給水事業</v>
      </c>
      <c r="L6" s="34" t="str">
        <f t="shared" si="3"/>
        <v>A6</v>
      </c>
      <c r="M6" s="34">
        <f t="shared" si="3"/>
        <v>0</v>
      </c>
      <c r="N6" s="35" t="str">
        <f t="shared" si="3"/>
        <v>-</v>
      </c>
      <c r="O6" s="35">
        <f t="shared" si="3"/>
        <v>57.16</v>
      </c>
      <c r="P6" s="35">
        <f t="shared" si="3"/>
        <v>91.22</v>
      </c>
      <c r="Q6" s="35">
        <f t="shared" si="3"/>
        <v>3445</v>
      </c>
      <c r="R6" s="35">
        <f t="shared" si="3"/>
        <v>30586</v>
      </c>
      <c r="S6" s="35">
        <f t="shared" si="3"/>
        <v>112.37</v>
      </c>
      <c r="T6" s="35">
        <f t="shared" si="3"/>
        <v>272.19</v>
      </c>
      <c r="U6" s="35">
        <f t="shared" si="3"/>
        <v>27792</v>
      </c>
      <c r="V6" s="35">
        <f t="shared" si="3"/>
        <v>35.700000000000003</v>
      </c>
      <c r="W6" s="35">
        <f t="shared" si="3"/>
        <v>778.49</v>
      </c>
      <c r="X6" s="36">
        <f>IF(X7="",NA(),X7)</f>
        <v>112.88</v>
      </c>
      <c r="Y6" s="36">
        <f t="shared" ref="Y6:AG6" si="4">IF(Y7="",NA(),Y7)</f>
        <v>109.78</v>
      </c>
      <c r="Z6" s="36">
        <f t="shared" si="4"/>
        <v>117.19</v>
      </c>
      <c r="AA6" s="36">
        <f t="shared" si="4"/>
        <v>118.6</v>
      </c>
      <c r="AB6" s="36">
        <f t="shared" si="4"/>
        <v>120.95</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918.31</v>
      </c>
      <c r="AU6" s="36">
        <f t="shared" ref="AU6:BC6" si="6">IF(AU7="",NA(),AU7)</f>
        <v>1222.8499999999999</v>
      </c>
      <c r="AV6" s="36">
        <f t="shared" si="6"/>
        <v>125.59</v>
      </c>
      <c r="AW6" s="36">
        <f t="shared" si="6"/>
        <v>129.47</v>
      </c>
      <c r="AX6" s="36">
        <f t="shared" si="6"/>
        <v>142.38</v>
      </c>
      <c r="AY6" s="36">
        <f t="shared" si="6"/>
        <v>915.5</v>
      </c>
      <c r="AZ6" s="36">
        <f t="shared" si="6"/>
        <v>963.24</v>
      </c>
      <c r="BA6" s="36">
        <f t="shared" si="6"/>
        <v>381.53</v>
      </c>
      <c r="BB6" s="36">
        <f t="shared" si="6"/>
        <v>391.54</v>
      </c>
      <c r="BC6" s="36">
        <f t="shared" si="6"/>
        <v>384.34</v>
      </c>
      <c r="BD6" s="35" t="str">
        <f>IF(BD7="","",IF(BD7="-","【-】","【"&amp;SUBSTITUTE(TEXT(BD7,"#,##0.00"),"-","△")&amp;"】"))</f>
        <v>【262.87】</v>
      </c>
      <c r="BE6" s="36">
        <f>IF(BE7="",NA(),BE7)</f>
        <v>579.47</v>
      </c>
      <c r="BF6" s="36">
        <f t="shared" ref="BF6:BN6" si="7">IF(BF7="",NA(),BF7)</f>
        <v>545.33000000000004</v>
      </c>
      <c r="BG6" s="36">
        <f t="shared" si="7"/>
        <v>525.05999999999995</v>
      </c>
      <c r="BH6" s="36">
        <f t="shared" si="7"/>
        <v>490.44</v>
      </c>
      <c r="BI6" s="36">
        <f t="shared" si="7"/>
        <v>452.52</v>
      </c>
      <c r="BJ6" s="36">
        <f t="shared" si="7"/>
        <v>404.78</v>
      </c>
      <c r="BK6" s="36">
        <f t="shared" si="7"/>
        <v>400.38</v>
      </c>
      <c r="BL6" s="36">
        <f t="shared" si="7"/>
        <v>393.27</v>
      </c>
      <c r="BM6" s="36">
        <f t="shared" si="7"/>
        <v>386.97</v>
      </c>
      <c r="BN6" s="36">
        <f t="shared" si="7"/>
        <v>380.58</v>
      </c>
      <c r="BO6" s="35" t="str">
        <f>IF(BO7="","",IF(BO7="-","【-】","【"&amp;SUBSTITUTE(TEXT(BO7,"#,##0.00"),"-","△")&amp;"】"))</f>
        <v>【270.87】</v>
      </c>
      <c r="BP6" s="36">
        <f>IF(BP7="",NA(),BP7)</f>
        <v>110.95</v>
      </c>
      <c r="BQ6" s="36">
        <f t="shared" ref="BQ6:BY6" si="8">IF(BQ7="",NA(),BQ7)</f>
        <v>108.29</v>
      </c>
      <c r="BR6" s="36">
        <f t="shared" si="8"/>
        <v>117.22</v>
      </c>
      <c r="BS6" s="36">
        <f t="shared" si="8"/>
        <v>119.14</v>
      </c>
      <c r="BT6" s="36">
        <f t="shared" si="8"/>
        <v>122.25</v>
      </c>
      <c r="BU6" s="36">
        <f t="shared" si="8"/>
        <v>98.07</v>
      </c>
      <c r="BV6" s="36">
        <f t="shared" si="8"/>
        <v>96.56</v>
      </c>
      <c r="BW6" s="36">
        <f t="shared" si="8"/>
        <v>100.47</v>
      </c>
      <c r="BX6" s="36">
        <f t="shared" si="8"/>
        <v>101.72</v>
      </c>
      <c r="BY6" s="36">
        <f t="shared" si="8"/>
        <v>102.38</v>
      </c>
      <c r="BZ6" s="35" t="str">
        <f>IF(BZ7="","",IF(BZ7="-","【-】","【"&amp;SUBSTITUTE(TEXT(BZ7,"#,##0.00"),"-","△")&amp;"】"))</f>
        <v>【105.59】</v>
      </c>
      <c r="CA6" s="36">
        <f>IF(CA7="",NA(),CA7)</f>
        <v>181.43</v>
      </c>
      <c r="CB6" s="36">
        <f t="shared" ref="CB6:CJ6" si="9">IF(CB7="",NA(),CB7)</f>
        <v>185.24</v>
      </c>
      <c r="CC6" s="36">
        <f t="shared" si="9"/>
        <v>168.79</v>
      </c>
      <c r="CD6" s="36">
        <f t="shared" si="9"/>
        <v>166.16</v>
      </c>
      <c r="CE6" s="36">
        <f t="shared" si="9"/>
        <v>161.66999999999999</v>
      </c>
      <c r="CF6" s="36">
        <f t="shared" si="9"/>
        <v>172.26</v>
      </c>
      <c r="CG6" s="36">
        <f t="shared" si="9"/>
        <v>177.14</v>
      </c>
      <c r="CH6" s="36">
        <f t="shared" si="9"/>
        <v>169.82</v>
      </c>
      <c r="CI6" s="36">
        <f t="shared" si="9"/>
        <v>168.2</v>
      </c>
      <c r="CJ6" s="36">
        <f t="shared" si="9"/>
        <v>168.67</v>
      </c>
      <c r="CK6" s="35" t="str">
        <f>IF(CK7="","",IF(CK7="-","【-】","【"&amp;SUBSTITUTE(TEXT(CK7,"#,##0.00"),"-","△")&amp;"】"))</f>
        <v>【163.27】</v>
      </c>
      <c r="CL6" s="36">
        <f>IF(CL7="",NA(),CL7)</f>
        <v>57.51</v>
      </c>
      <c r="CM6" s="36">
        <f t="shared" ref="CM6:CU6" si="10">IF(CM7="",NA(),CM7)</f>
        <v>57.09</v>
      </c>
      <c r="CN6" s="36">
        <f t="shared" si="10"/>
        <v>76.41</v>
      </c>
      <c r="CO6" s="36">
        <f t="shared" si="10"/>
        <v>74.77</v>
      </c>
      <c r="CP6" s="36">
        <f t="shared" si="10"/>
        <v>74.62</v>
      </c>
      <c r="CQ6" s="36">
        <f t="shared" si="10"/>
        <v>55.68</v>
      </c>
      <c r="CR6" s="36">
        <f t="shared" si="10"/>
        <v>55.64</v>
      </c>
      <c r="CS6" s="36">
        <f t="shared" si="10"/>
        <v>55.13</v>
      </c>
      <c r="CT6" s="36">
        <f t="shared" si="10"/>
        <v>54.77</v>
      </c>
      <c r="CU6" s="36">
        <f t="shared" si="10"/>
        <v>54.92</v>
      </c>
      <c r="CV6" s="35" t="str">
        <f>IF(CV7="","",IF(CV7="-","【-】","【"&amp;SUBSTITUTE(TEXT(CV7,"#,##0.00"),"-","△")&amp;"】"))</f>
        <v>【59.94】</v>
      </c>
      <c r="CW6" s="36">
        <f>IF(CW7="",NA(),CW7)</f>
        <v>84.61</v>
      </c>
      <c r="CX6" s="36">
        <f t="shared" ref="CX6:DF6" si="11">IF(CX7="",NA(),CX7)</f>
        <v>84.26</v>
      </c>
      <c r="CY6" s="36">
        <f t="shared" si="11"/>
        <v>84.36</v>
      </c>
      <c r="CZ6" s="36">
        <f t="shared" si="11"/>
        <v>84.39</v>
      </c>
      <c r="DA6" s="36">
        <f t="shared" si="11"/>
        <v>84.72</v>
      </c>
      <c r="DB6" s="36">
        <f t="shared" si="11"/>
        <v>83.18</v>
      </c>
      <c r="DC6" s="36">
        <f t="shared" si="11"/>
        <v>83.09</v>
      </c>
      <c r="DD6" s="36">
        <f t="shared" si="11"/>
        <v>83</v>
      </c>
      <c r="DE6" s="36">
        <f t="shared" si="11"/>
        <v>82.89</v>
      </c>
      <c r="DF6" s="36">
        <f t="shared" si="11"/>
        <v>82.66</v>
      </c>
      <c r="DG6" s="35" t="str">
        <f>IF(DG7="","",IF(DG7="-","【-】","【"&amp;SUBSTITUTE(TEXT(DG7,"#,##0.00"),"-","△")&amp;"】"))</f>
        <v>【90.22】</v>
      </c>
      <c r="DH6" s="36">
        <f>IF(DH7="",NA(),DH7)</f>
        <v>42.41</v>
      </c>
      <c r="DI6" s="36">
        <f t="shared" ref="DI6:DQ6" si="12">IF(DI7="",NA(),DI7)</f>
        <v>44.24</v>
      </c>
      <c r="DJ6" s="36">
        <f t="shared" si="12"/>
        <v>46.6</v>
      </c>
      <c r="DK6" s="36">
        <f t="shared" si="12"/>
        <v>48.8</v>
      </c>
      <c r="DL6" s="36">
        <f t="shared" si="12"/>
        <v>50.8</v>
      </c>
      <c r="DM6" s="36">
        <f t="shared" si="12"/>
        <v>38.07</v>
      </c>
      <c r="DN6" s="36">
        <f t="shared" si="12"/>
        <v>39.06</v>
      </c>
      <c r="DO6" s="36">
        <f t="shared" si="12"/>
        <v>46.66</v>
      </c>
      <c r="DP6" s="36">
        <f t="shared" si="12"/>
        <v>47.46</v>
      </c>
      <c r="DQ6" s="36">
        <f t="shared" si="12"/>
        <v>48.49</v>
      </c>
      <c r="DR6" s="35" t="str">
        <f>IF(DR7="","",IF(DR7="-","【-】","【"&amp;SUBSTITUTE(TEXT(DR7,"#,##0.00"),"-","△")&amp;"】"))</f>
        <v>【47.91】</v>
      </c>
      <c r="DS6" s="36">
        <f>IF(DS7="",NA(),DS7)</f>
        <v>13.51</v>
      </c>
      <c r="DT6" s="36">
        <f t="shared" ref="DT6:EB6" si="13">IF(DT7="",NA(),DT7)</f>
        <v>13.44</v>
      </c>
      <c r="DU6" s="36">
        <f t="shared" si="13"/>
        <v>13.54</v>
      </c>
      <c r="DV6" s="36">
        <f t="shared" si="13"/>
        <v>13.05</v>
      </c>
      <c r="DW6" s="36">
        <f t="shared" si="13"/>
        <v>13.93</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1.52</v>
      </c>
      <c r="EE6" s="36">
        <f t="shared" ref="EE6:EM6" si="14">IF(EE7="",NA(),EE7)</f>
        <v>0.49</v>
      </c>
      <c r="EF6" s="36">
        <f t="shared" si="14"/>
        <v>0.05</v>
      </c>
      <c r="EG6" s="36">
        <f t="shared" si="14"/>
        <v>0.34</v>
      </c>
      <c r="EH6" s="36">
        <f t="shared" si="14"/>
        <v>0.17</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202193</v>
      </c>
      <c r="D7" s="38">
        <v>46</v>
      </c>
      <c r="E7" s="38">
        <v>1</v>
      </c>
      <c r="F7" s="38">
        <v>0</v>
      </c>
      <c r="G7" s="38">
        <v>1</v>
      </c>
      <c r="H7" s="38" t="s">
        <v>105</v>
      </c>
      <c r="I7" s="38" t="s">
        <v>106</v>
      </c>
      <c r="J7" s="38" t="s">
        <v>107</v>
      </c>
      <c r="K7" s="38" t="s">
        <v>108</v>
      </c>
      <c r="L7" s="38" t="s">
        <v>109</v>
      </c>
      <c r="M7" s="38"/>
      <c r="N7" s="39" t="s">
        <v>110</v>
      </c>
      <c r="O7" s="39">
        <v>57.16</v>
      </c>
      <c r="P7" s="39">
        <v>91.22</v>
      </c>
      <c r="Q7" s="39">
        <v>3445</v>
      </c>
      <c r="R7" s="39">
        <v>30586</v>
      </c>
      <c r="S7" s="39">
        <v>112.37</v>
      </c>
      <c r="T7" s="39">
        <v>272.19</v>
      </c>
      <c r="U7" s="39">
        <v>27792</v>
      </c>
      <c r="V7" s="39">
        <v>35.700000000000003</v>
      </c>
      <c r="W7" s="39">
        <v>778.49</v>
      </c>
      <c r="X7" s="39">
        <v>112.88</v>
      </c>
      <c r="Y7" s="39">
        <v>109.78</v>
      </c>
      <c r="Z7" s="39">
        <v>117.19</v>
      </c>
      <c r="AA7" s="39">
        <v>118.6</v>
      </c>
      <c r="AB7" s="39">
        <v>120.95</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918.31</v>
      </c>
      <c r="AU7" s="39">
        <v>1222.8499999999999</v>
      </c>
      <c r="AV7" s="39">
        <v>125.59</v>
      </c>
      <c r="AW7" s="39">
        <v>129.47</v>
      </c>
      <c r="AX7" s="39">
        <v>142.38</v>
      </c>
      <c r="AY7" s="39">
        <v>915.5</v>
      </c>
      <c r="AZ7" s="39">
        <v>963.24</v>
      </c>
      <c r="BA7" s="39">
        <v>381.53</v>
      </c>
      <c r="BB7" s="39">
        <v>391.54</v>
      </c>
      <c r="BC7" s="39">
        <v>384.34</v>
      </c>
      <c r="BD7" s="39">
        <v>262.87</v>
      </c>
      <c r="BE7" s="39">
        <v>579.47</v>
      </c>
      <c r="BF7" s="39">
        <v>545.33000000000004</v>
      </c>
      <c r="BG7" s="39">
        <v>525.05999999999995</v>
      </c>
      <c r="BH7" s="39">
        <v>490.44</v>
      </c>
      <c r="BI7" s="39">
        <v>452.52</v>
      </c>
      <c r="BJ7" s="39">
        <v>404.78</v>
      </c>
      <c r="BK7" s="39">
        <v>400.38</v>
      </c>
      <c r="BL7" s="39">
        <v>393.27</v>
      </c>
      <c r="BM7" s="39">
        <v>386.97</v>
      </c>
      <c r="BN7" s="39">
        <v>380.58</v>
      </c>
      <c r="BO7" s="39">
        <v>270.87</v>
      </c>
      <c r="BP7" s="39">
        <v>110.95</v>
      </c>
      <c r="BQ7" s="39">
        <v>108.29</v>
      </c>
      <c r="BR7" s="39">
        <v>117.22</v>
      </c>
      <c r="BS7" s="39">
        <v>119.14</v>
      </c>
      <c r="BT7" s="39">
        <v>122.25</v>
      </c>
      <c r="BU7" s="39">
        <v>98.07</v>
      </c>
      <c r="BV7" s="39">
        <v>96.56</v>
      </c>
      <c r="BW7" s="39">
        <v>100.47</v>
      </c>
      <c r="BX7" s="39">
        <v>101.72</v>
      </c>
      <c r="BY7" s="39">
        <v>102.38</v>
      </c>
      <c r="BZ7" s="39">
        <v>105.59</v>
      </c>
      <c r="CA7" s="39">
        <v>181.43</v>
      </c>
      <c r="CB7" s="39">
        <v>185.24</v>
      </c>
      <c r="CC7" s="39">
        <v>168.79</v>
      </c>
      <c r="CD7" s="39">
        <v>166.16</v>
      </c>
      <c r="CE7" s="39">
        <v>161.66999999999999</v>
      </c>
      <c r="CF7" s="39">
        <v>172.26</v>
      </c>
      <c r="CG7" s="39">
        <v>177.14</v>
      </c>
      <c r="CH7" s="39">
        <v>169.82</v>
      </c>
      <c r="CI7" s="39">
        <v>168.2</v>
      </c>
      <c r="CJ7" s="39">
        <v>168.67</v>
      </c>
      <c r="CK7" s="39">
        <v>163.27000000000001</v>
      </c>
      <c r="CL7" s="39">
        <v>57.51</v>
      </c>
      <c r="CM7" s="39">
        <v>57.09</v>
      </c>
      <c r="CN7" s="39">
        <v>76.41</v>
      </c>
      <c r="CO7" s="39">
        <v>74.77</v>
      </c>
      <c r="CP7" s="39">
        <v>74.62</v>
      </c>
      <c r="CQ7" s="39">
        <v>55.68</v>
      </c>
      <c r="CR7" s="39">
        <v>55.64</v>
      </c>
      <c r="CS7" s="39">
        <v>55.13</v>
      </c>
      <c r="CT7" s="39">
        <v>54.77</v>
      </c>
      <c r="CU7" s="39">
        <v>54.92</v>
      </c>
      <c r="CV7" s="39">
        <v>59.94</v>
      </c>
      <c r="CW7" s="39">
        <v>84.61</v>
      </c>
      <c r="CX7" s="39">
        <v>84.26</v>
      </c>
      <c r="CY7" s="39">
        <v>84.36</v>
      </c>
      <c r="CZ7" s="39">
        <v>84.39</v>
      </c>
      <c r="DA7" s="39">
        <v>84.72</v>
      </c>
      <c r="DB7" s="39">
        <v>83.18</v>
      </c>
      <c r="DC7" s="39">
        <v>83.09</v>
      </c>
      <c r="DD7" s="39">
        <v>83</v>
      </c>
      <c r="DE7" s="39">
        <v>82.89</v>
      </c>
      <c r="DF7" s="39">
        <v>82.66</v>
      </c>
      <c r="DG7" s="39">
        <v>90.22</v>
      </c>
      <c r="DH7" s="39">
        <v>42.41</v>
      </c>
      <c r="DI7" s="39">
        <v>44.24</v>
      </c>
      <c r="DJ7" s="39">
        <v>46.6</v>
      </c>
      <c r="DK7" s="39">
        <v>48.8</v>
      </c>
      <c r="DL7" s="39">
        <v>50.8</v>
      </c>
      <c r="DM7" s="39">
        <v>38.07</v>
      </c>
      <c r="DN7" s="39">
        <v>39.06</v>
      </c>
      <c r="DO7" s="39">
        <v>46.66</v>
      </c>
      <c r="DP7" s="39">
        <v>47.46</v>
      </c>
      <c r="DQ7" s="39">
        <v>48.49</v>
      </c>
      <c r="DR7" s="39">
        <v>47.91</v>
      </c>
      <c r="DS7" s="39">
        <v>13.51</v>
      </c>
      <c r="DT7" s="39">
        <v>13.44</v>
      </c>
      <c r="DU7" s="39">
        <v>13.54</v>
      </c>
      <c r="DV7" s="39">
        <v>13.05</v>
      </c>
      <c r="DW7" s="39">
        <v>13.93</v>
      </c>
      <c r="DX7" s="39">
        <v>7.73</v>
      </c>
      <c r="DY7" s="39">
        <v>8.8699999999999992</v>
      </c>
      <c r="DZ7" s="39">
        <v>9.85</v>
      </c>
      <c r="EA7" s="39">
        <v>9.7100000000000009</v>
      </c>
      <c r="EB7" s="39">
        <v>12.79</v>
      </c>
      <c r="EC7" s="39">
        <v>15</v>
      </c>
      <c r="ED7" s="39">
        <v>1.52</v>
      </c>
      <c r="EE7" s="39">
        <v>0.49</v>
      </c>
      <c r="EF7" s="39">
        <v>0.05</v>
      </c>
      <c r="EG7" s="39">
        <v>0.34</v>
      </c>
      <c r="EH7" s="39">
        <v>0.17</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2018-02-01T08:10:18Z</cp:lastPrinted>
  <dcterms:created xsi:type="dcterms:W3CDTF">2017-12-25T01:28:20Z</dcterms:created>
  <dcterms:modified xsi:type="dcterms:W3CDTF">2018-02-20T04:22:10Z</dcterms:modified>
  <cp:category/>
</cp:coreProperties>
</file>